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12.xml" ContentType="application/vnd.openxmlformats-officedocument.spreadsheetml.comments+xml"/>
  <Override PartName="/xl/comments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16.xml" ContentType="application/vnd.openxmlformats-officedocument.spreadsheetml.comment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Monthly Maxes" sheetId="1" state="visible" r:id="rId2"/>
    <sheet name="Re-work Broadcast Tracking " sheetId="2" state="visible" r:id="rId3"/>
    <sheet name="Dashboard" sheetId="3" state="visible" r:id="rId4"/>
    <sheet name="SUMMARY" sheetId="4" state="visible" r:id="rId5"/>
    <sheet name="Nigeria - NTA" sheetId="5" state="visible" r:id="rId6"/>
    <sheet name="Delivery" sheetId="6" state="visible" r:id="rId7"/>
    <sheet name="RTV-Rwanda" sheetId="7" state="hidden" r:id="rId8"/>
    <sheet name="2014-15" sheetId="8" state="visible" r:id="rId9"/>
    <sheet name="Quarterly Reach" sheetId="9" state="hidden" r:id="rId10"/>
    <sheet name="Reach Calculations - Aug. 2017 " sheetId="10" state="visible" r:id="rId11"/>
    <sheet name="Broadcast Schedule" sheetId="11" state="visible" r:id="rId12"/>
    <sheet name="Ubongo Kids - TBC1" sheetId="12" state="visible" r:id="rId13"/>
    <sheet name="Kilimani Sesame" sheetId="13" state="visible" r:id="rId14"/>
    <sheet name="Akili and Me - TBC1" sheetId="14" state="visible" r:id="rId15"/>
    <sheet name="CITIZEN TV - Ubongo Kids" sheetId="15" state="visible" r:id="rId16"/>
    <sheet name="CITIZENTV_AKUK" sheetId="16" state="visible" r:id="rId17"/>
    <sheet name="CITIZEN TV- Akili" sheetId="17" state="visible" r:id="rId18"/>
    <sheet name="Zambia - ZNBC" sheetId="18" state="visible" r:id="rId19"/>
    <sheet name="RTV" sheetId="19" state="visible" r:id="rId20"/>
    <sheet name="NTV Uganda" sheetId="20" state="visible" r:id="rId21"/>
    <sheet name="equip t stories" sheetId="21" state="visible" r:id="rId22"/>
    <sheet name="Akili Radio" sheetId="22" state="visible" r:id="rId23"/>
    <sheet name="NTV Kenya" sheetId="23" state="visible" r:id="rId24"/>
    <sheet name="NTV - ARCHIVE" sheetId="24" state="hidden" r:id="rId25"/>
    <sheet name="EALA" sheetId="25" state="visible" r:id="rId26"/>
    <sheet name="YouTube - Webisode" sheetId="26" state="visible" r:id="rId27"/>
    <sheet name="Umuhimu wa Elimu" sheetId="27" state="visible" r:id="rId28"/>
  </sheets>
  <definedNames>
    <definedName function="false" hidden="true" localSheetId="13" name="_xlnm._FilterDatabase" vbProcedure="false">'Akili and Me - TBC1'!$A$1:$AA$864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Estimation from IPSOS Omnibus
	-Nisha Ligon</t>
        </r>
      </text>
    </comment>
    <comment ref="A6" authorId="0">
      <text>
        <r>
          <rPr>
            <sz val="10"/>
            <color rgb="FF000000"/>
            <rFont val="Arial"/>
            <family val="0"/>
            <charset val="1"/>
          </rPr>
          <t xml:space="preserve">+daisy@ubongo.org please work on this by the end of day today. June  through June
	-Doreen Kessy
what is this? average audience per month from 2014?
	-Deleted user</t>
        </r>
      </text>
    </comment>
    <comment ref="A12" authorId="0">
      <text>
        <r>
          <rPr>
            <sz val="10"/>
            <color rgb="FF000000"/>
            <rFont val="Arial"/>
            <family val="0"/>
            <charset val="1"/>
          </rPr>
          <t xml:space="preserve">+iman@ubongo.org work on this by the end of day. Facebook too! thanks
	-Doreen Kessy</t>
        </r>
      </text>
    </comment>
    <comment ref="AT6" authorId="0">
      <text>
        <r>
          <rPr>
            <sz val="10"/>
            <color rgb="FF000000"/>
            <rFont val="Arial"/>
            <family val="0"/>
            <charset val="1"/>
          </rPr>
          <t xml:space="preserve">+doreen@ubongo.org where are the calculations for the metrics dashboard coming from?
	-Nisha Ligon</t>
        </r>
      </text>
    </comment>
    <comment ref="AT8" authorId="0">
      <text>
        <r>
          <rPr>
            <sz val="10"/>
            <color rgb="FF000000"/>
            <rFont val="Arial"/>
            <family val="0"/>
            <charset val="1"/>
          </rPr>
          <t xml:space="preserve">estimated
	-Doreen Kessy</t>
        </r>
      </text>
    </comment>
    <comment ref="AX11" authorId="0">
      <text>
        <r>
          <rPr>
            <sz val="10"/>
            <color rgb="FF000000"/>
            <rFont val="Arial"/>
            <family val="0"/>
            <charset val="1"/>
          </rPr>
          <t xml:space="preserve">Used average of previous months
	-Nisha Ligon</t>
        </r>
      </text>
    </comment>
    <comment ref="AY6" authorId="0">
      <text>
        <r>
          <rPr>
            <sz val="10"/>
            <color rgb="FF000000"/>
            <rFont val="Arial"/>
            <family val="0"/>
            <charset val="1"/>
          </rPr>
          <t xml:space="preserve">This doesnt look correct @daisy. where are these numbers coming from?
	-Ubongo Int.
From the CITIZENTV AK/UK sheet in this doc
	-Deleted user</t>
        </r>
      </text>
    </comment>
    <comment ref="AY11" authorId="0">
      <text>
        <r>
          <rPr>
            <sz val="10"/>
            <color rgb="FF000000"/>
            <rFont val="Arial"/>
            <family val="0"/>
            <charset val="1"/>
          </rPr>
          <t xml:space="preserve">Using Average of previous months
	-Nisha Ligon</t>
        </r>
      </text>
    </comment>
    <comment ref="AY15" authorId="0">
      <text>
        <r>
          <rPr>
            <sz val="10"/>
            <color rgb="FF000000"/>
            <rFont val="Arial"/>
            <family val="0"/>
            <charset val="1"/>
          </rPr>
          <t xml:space="preserve">+doreen@ubongo.org +iman@ubongo.org - Updated TZ calculations based on overlap numbers between Ubongo Kids and Akili (from Lean Data survey)
_Assigned to doreen@ubongo.org_
	-Nisha Ligon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5" authorId="0">
      <text>
        <r>
          <rPr>
            <sz val="10"/>
            <color rgb="FF000000"/>
            <rFont val="Arial"/>
            <family val="0"/>
            <charset val="1"/>
          </rPr>
          <t xml:space="preserve">Used single date and not average
	-Nisha Ligon</t>
        </r>
      </text>
    </comment>
    <comment ref="D38" authorId="0">
      <text>
        <r>
          <rPr>
            <sz val="10"/>
            <color rgb="FF000000"/>
            <rFont val="Arial"/>
            <family val="0"/>
            <charset val="1"/>
          </rPr>
          <t xml:space="preserve">+mariam@ubongo.co.tz +doreen@ubongo.co.tz formula on here was wrong- I've fixed it. Pls check.
	-Nisha Ligon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5" authorId="0">
      <text>
        <r>
          <rPr>
            <sz val="10"/>
            <color rgb="FF000000"/>
            <rFont val="Arial"/>
            <family val="0"/>
            <charset val="1"/>
          </rPr>
          <t xml:space="preserve">It is likely that it was not our show-removed from calculations
	-Deleted user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0"/>
            <color rgb="FF000000"/>
            <rFont val="Arial"/>
            <family val="0"/>
            <charset val="1"/>
          </rPr>
          <t xml:space="preserve">As of 8/3/2017
	-Pia Mishra</t>
        </r>
      </text>
    </comment>
    <comment ref="F10" authorId="0">
      <text>
        <r>
          <rPr>
            <sz val="10"/>
            <color rgb="FF000000"/>
            <rFont val="Arial"/>
            <family val="0"/>
            <charset val="1"/>
          </rPr>
          <t xml:space="preserve">Only statistic we are given (from the station) - on a bi-yearly basis
	-Pia Mishra</t>
        </r>
      </text>
    </comment>
    <comment ref="G4" authorId="0">
      <text>
        <r>
          <rPr>
            <sz val="10"/>
            <color rgb="FF000000"/>
            <rFont val="Arial"/>
            <family val="0"/>
            <charset val="1"/>
          </rPr>
          <t xml:space="preserve">+mariam@ubongo.co.tz I actually think it is better to continue from here!
	-Deleted user
Sijakusoma, I thought this time its from October - December
	-Deleted user
Yes, but hata ya July, August and Sept inabidi iwepo. Haipo so iweke +mariam@ubongo.co.tz . Thanks!
	-Deleted user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8" authorId="0">
      <text>
        <r>
          <rPr>
            <sz val="10"/>
            <color rgb="FF000000"/>
            <rFont val="Arial"/>
            <family val="0"/>
            <charset val="1"/>
          </rPr>
          <t xml:space="preserve">+mariam@ubongo.co.tz please go up to Jan. 1
	-Nisha Ligon
_Marked as resolved_
	-Deleted user
_Re-opened_
+nisha@ubongo.org I don't why hapa the formula doesn't gave me the right answer
	-Deleted user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8" authorId="0">
      <text>
        <r>
          <rPr>
            <sz val="10"/>
            <color rgb="FF000000"/>
            <rFont val="Arial"/>
            <family val="0"/>
            <charset val="1"/>
          </rPr>
          <t xml:space="preserve">confirm what they have received and shown
	-Doreen Kessy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Date the episode was meant to be aired, without breaks and hick-ups
	-Deleted user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date it was broadcasted on by Citizen
	-Deleted user</t>
        </r>
      </text>
    </comment>
    <comment ref="H3" authorId="0">
      <text>
        <r>
          <rPr>
            <sz val="10"/>
            <color rgb="FF000000"/>
            <rFont val="Arial"/>
            <family val="0"/>
            <charset val="1"/>
          </rPr>
          <t xml:space="preserve">this episode was played in place of the one originally scheduled (AK201,UK301) as there was a formatting issue with the scheduled episode.
	-Deleted user</t>
        </r>
      </text>
    </comment>
    <comment ref="H8" authorId="0">
      <text>
        <r>
          <rPr>
            <sz val="10"/>
            <color rgb="FF000000"/>
            <rFont val="Arial"/>
            <family val="0"/>
            <charset val="1"/>
          </rPr>
          <t xml:space="preserve">Commonwealth games were aired on the 14th
	-Deleted user</t>
        </r>
      </text>
    </comment>
    <comment ref="H9" authorId="0">
      <text>
        <r>
          <rPr>
            <sz val="10"/>
            <color rgb="FF000000"/>
            <rFont val="Arial"/>
            <family val="0"/>
            <charset val="1"/>
          </rPr>
          <t xml:space="preserve">the episode was repeated from two weeks ago. not sure why
	-Deleted user</t>
        </r>
      </text>
    </comment>
    <comment ref="H10" authorId="0">
      <text>
        <r>
          <rPr>
            <sz val="10"/>
            <color rgb="FF000000"/>
            <rFont val="Arial"/>
            <family val="0"/>
            <charset val="1"/>
          </rPr>
          <t xml:space="preserve">the episode was repeated from three weeks ago. not sure why
	-DK</t>
        </r>
      </text>
    </comment>
    <comment ref="H13" authorId="0">
      <text>
        <r>
          <rPr>
            <sz val="10"/>
            <color rgb="FF000000"/>
            <rFont val="Arial"/>
            <family val="0"/>
            <charset val="1"/>
          </rPr>
          <t xml:space="preserve">royal wedding.
	-Deleted user</t>
        </r>
      </text>
    </comment>
    <comment ref="H14" authorId="0">
      <text>
        <r>
          <rPr>
            <sz val="10"/>
            <color rgb="FF000000"/>
            <rFont val="Arial"/>
            <family val="0"/>
            <charset val="1"/>
          </rPr>
          <t xml:space="preserve">repetition of the episode
	-Deleted user</t>
        </r>
      </text>
    </comment>
    <comment ref="H19" authorId="0">
      <text>
        <r>
          <rPr>
            <sz val="10"/>
            <color rgb="FF000000"/>
            <rFont val="Arial"/>
            <family val="0"/>
            <charset val="1"/>
          </rPr>
          <t xml:space="preserve">Safaricom Lewa marathon aired
	-Deleted user</t>
        </r>
      </text>
    </comment>
    <comment ref="H27" authorId="0">
      <text>
        <r>
          <rPr>
            <sz val="10"/>
            <color rgb="FF000000"/>
            <rFont val="Arial"/>
            <family val="0"/>
            <charset val="1"/>
          </rPr>
          <t xml:space="preserve">live event aired
	-Deleted user</t>
        </r>
      </text>
    </comment>
    <comment ref="H30" authorId="0">
      <text>
        <r>
          <rPr>
            <sz val="10"/>
            <color rgb="FF000000"/>
            <rFont val="Arial"/>
            <family val="0"/>
            <charset val="1"/>
          </rPr>
          <t xml:space="preserve">safaricom event
	-Deleted user</t>
        </r>
      </text>
    </comment>
    <comment ref="H32" authorId="0">
      <text>
        <r>
          <rPr>
            <sz val="10"/>
            <color rgb="FF000000"/>
            <rFont val="Arial"/>
            <family val="0"/>
            <charset val="1"/>
          </rPr>
          <t xml:space="preserve">the episode wasnt aired
	-Deleted user</t>
        </r>
      </text>
    </comment>
    <comment ref="H45" authorId="0">
      <text>
        <r>
          <rPr>
            <sz val="10"/>
            <color rgb="FF000000"/>
            <rFont val="Arial"/>
            <family val="0"/>
            <charset val="1"/>
          </rPr>
          <t xml:space="preserve">Citizen repeated AK218 and skipped showing UK202
	-Deleted user</t>
        </r>
      </text>
    </comment>
    <comment ref="K13" authorId="0">
      <text>
        <r>
          <rPr>
            <sz val="10"/>
            <color rgb="FF000000"/>
            <rFont val="Arial"/>
            <family val="0"/>
            <charset val="1"/>
          </rPr>
          <t xml:space="preserve">+daisy@ubongo.org do not forget to update this. Can you update ASAP?
	-Doreen Kessy
On it. right now!
	-Deleted user</t>
        </r>
      </text>
    </comment>
  </commentList>
</comments>
</file>

<file path=xl/sharedStrings.xml><?xml version="1.0" encoding="utf-8"?>
<sst xmlns="http://schemas.openxmlformats.org/spreadsheetml/2006/main" count="12078" uniqueCount="1231">
  <si>
    <t xml:space="preserve">Country</t>
  </si>
  <si>
    <t xml:space="preserve">Show</t>
  </si>
  <si>
    <t xml:space="preserve">Pre Geopoll</t>
  </si>
  <si>
    <t xml:space="preserve">AVG - cost extension</t>
  </si>
  <si>
    <t xml:space="preserve">Tanzania</t>
  </si>
  <si>
    <t xml:space="preserve">Ubongo Kids</t>
  </si>
  <si>
    <t xml:space="preserve">Akili and Me</t>
  </si>
  <si>
    <t xml:space="preserve">Umuhimu wa Elimu</t>
  </si>
  <si>
    <t xml:space="preserve">Akili Radio</t>
  </si>
  <si>
    <t xml:space="preserve">Kenya</t>
  </si>
  <si>
    <t xml:space="preserve">Uganda</t>
  </si>
  <si>
    <t xml:space="preserve">Rwanda</t>
  </si>
  <si>
    <t xml:space="preserve">Nigeria</t>
  </si>
  <si>
    <t xml:space="preserve">YouTube (min)</t>
  </si>
  <si>
    <t xml:space="preserve">All channels</t>
  </si>
  <si>
    <t xml:space="preserve">Facebook</t>
  </si>
  <si>
    <t xml:space="preserve">MIN UNIQUE HOUSEHOLDS</t>
  </si>
  <si>
    <t xml:space="preserve">TV</t>
  </si>
  <si>
    <t xml:space="preserve">Radio</t>
  </si>
  <si>
    <t xml:space="preserve">HDIF Households Calculations</t>
  </si>
  <si>
    <t xml:space="preserve">HDIF U-6 Calculation</t>
  </si>
  <si>
    <t xml:space="preserve">HDIF Caregiver Calculation</t>
  </si>
  <si>
    <t xml:space="preserve">Akili TV</t>
  </si>
  <si>
    <t xml:space="preserve">-</t>
  </si>
  <si>
    <t xml:space="preserve">2015 Maxes</t>
  </si>
  <si>
    <t xml:space="preserve">2016 Maxes</t>
  </si>
  <si>
    <t xml:space="preserve">2017 Maxes</t>
  </si>
  <si>
    <t xml:space="preserve">2018 Maxes</t>
  </si>
  <si>
    <t xml:space="preserve">Things to track</t>
  </si>
  <si>
    <t xml:space="preserve">Viewership (Radio, TV, Youtube)</t>
  </si>
  <si>
    <t xml:space="preserve">Per country</t>
  </si>
  <si>
    <t xml:space="preserve">Per episode/Broadcast</t>
  </si>
  <si>
    <t xml:space="preserve">Per quarter</t>
  </si>
  <si>
    <t xml:space="preserve">Monthly</t>
  </si>
  <si>
    <t xml:space="preserve">Number of times the episodes broadcast</t>
  </si>
  <si>
    <t xml:space="preserve">Graph to show viewership in all countries </t>
  </si>
  <si>
    <t xml:space="preserve">Per show</t>
  </si>
  <si>
    <t xml:space="preserve">Audience</t>
  </si>
  <si>
    <t xml:space="preserve">Gender</t>
  </si>
  <si>
    <t xml:space="preserve">Regions in the country</t>
  </si>
  <si>
    <t xml:space="preserve">Age</t>
  </si>
  <si>
    <t xml:space="preserve">Income</t>
  </si>
  <si>
    <t xml:space="preserve">Comparables: Ubongo edutainment performance compared to other shows</t>
  </si>
  <si>
    <t xml:space="preserve">Per month</t>
  </si>
  <si>
    <t xml:space="preserve">Social Media Subscribers/views</t>
  </si>
  <si>
    <t xml:space="preserve">Instagram</t>
  </si>
  <si>
    <t xml:space="preserve">Twitter</t>
  </si>
  <si>
    <t xml:space="preserve">Social Media Reach</t>
  </si>
  <si>
    <t xml:space="preserve">Per Country</t>
  </si>
  <si>
    <t xml:space="preserve">Per Time</t>
  </si>
  <si>
    <t xml:space="preserve">Month</t>
  </si>
  <si>
    <t xml:space="preserve">TOTAL</t>
  </si>
  <si>
    <t xml:space="preserve">Latest Viewership</t>
  </si>
  <si>
    <t xml:space="preserve">WATCHTIME</t>
  </si>
  <si>
    <t xml:space="preserve">YouTube</t>
  </si>
  <si>
    <t xml:space="preserve">Ubongo Kids English</t>
  </si>
  <si>
    <t xml:space="preserve">Akili Kiswahili</t>
  </si>
  <si>
    <t xml:space="preserve">Min Unique</t>
  </si>
  <si>
    <t xml:space="preserve">Q2 2017</t>
  </si>
  <si>
    <t xml:space="preserve">Max</t>
  </si>
  <si>
    <t xml:space="preserve">Average</t>
  </si>
  <si>
    <t xml:space="preserve">Ubongo Kids/ Akili</t>
  </si>
  <si>
    <t xml:space="preserve">Total Unique Viewers</t>
  </si>
  <si>
    <t xml:space="preserve">Day</t>
  </si>
  <si>
    <t xml:space="preserve">NTA - Abuja Ch5</t>
  </si>
  <si>
    <t xml:space="preserve">NTA - Akure Ch 11</t>
  </si>
  <si>
    <t xml:space="preserve">NTA - Asaba Ch 11</t>
  </si>
  <si>
    <t xml:space="preserve">NTA - Benin Ch 7</t>
  </si>
  <si>
    <t xml:space="preserve">NTA - CH 10 LAGOS</t>
  </si>
  <si>
    <t xml:space="preserve">NTA - Ch 12 Abeokuta</t>
  </si>
  <si>
    <t xml:space="preserve">NTA - CH 6 ABA</t>
  </si>
  <si>
    <t xml:space="preserve">NTA - ENUGU CH 8</t>
  </si>
  <si>
    <t xml:space="preserve">NTA - Ibadan Ch 7</t>
  </si>
  <si>
    <t xml:space="preserve">NTA - IJEBU-ODE CH 63</t>
  </si>
  <si>
    <t xml:space="preserve">NTA - Ilorin Channel</t>
  </si>
  <si>
    <t xml:space="preserve">NTA - Minna Ch 10</t>
  </si>
  <si>
    <t xml:space="preserve">NTA - Lafia</t>
  </si>
  <si>
    <t xml:space="preserve">NTA - Osogbo Ch 49</t>
  </si>
  <si>
    <t xml:space="preserve">NTA - Umuahia Ch 21</t>
  </si>
  <si>
    <t xml:space="preserve">Total</t>
  </si>
  <si>
    <t xml:space="preserve">27/1/2018 - Saturday</t>
  </si>
  <si>
    <t xml:space="preserve">**</t>
  </si>
  <si>
    <t xml:space="preserve">20/1/2018 - Saturday</t>
  </si>
  <si>
    <t xml:space="preserve">13/1/2018 - Saturday</t>
  </si>
  <si>
    <t xml:space="preserve">Total - January</t>
  </si>
  <si>
    <t xml:space="preserve">24/2/2018 - Saturday</t>
  </si>
  <si>
    <t xml:space="preserve">17/2/2018 - Saturday</t>
  </si>
  <si>
    <t xml:space="preserve">10/2/2018 - Saturday</t>
  </si>
  <si>
    <t xml:space="preserve">3/2/2018 - Saturday</t>
  </si>
  <si>
    <t xml:space="preserve">Total - February</t>
  </si>
  <si>
    <t xml:space="preserve">3/3/2018 - Saturday</t>
  </si>
  <si>
    <t xml:space="preserve">10/3/2018 - Saturday</t>
  </si>
  <si>
    <t xml:space="preserve">17/3/2018 - Saturday</t>
  </si>
  <si>
    <t xml:space="preserve">24/3/2018 - Saturday</t>
  </si>
  <si>
    <t xml:space="preserve">31/3/2018 - Saturday</t>
  </si>
  <si>
    <t xml:space="preserve">Total - March</t>
  </si>
  <si>
    <t xml:space="preserve">7/4/2018 - Saturday</t>
  </si>
  <si>
    <t xml:space="preserve">14/4/2018 - Saturday</t>
  </si>
  <si>
    <t xml:space="preserve">21/4/2018 - Saturday</t>
  </si>
  <si>
    <t xml:space="preserve">28/4/2018 - Saturday</t>
  </si>
  <si>
    <t xml:space="preserve">Total - April</t>
  </si>
  <si>
    <t xml:space="preserve">5/5/2018 - Saturday</t>
  </si>
  <si>
    <t xml:space="preserve">12/5/2018 - Saturday</t>
  </si>
  <si>
    <t xml:space="preserve">19/5/2018 - Saturday</t>
  </si>
  <si>
    <t xml:space="preserve">26/5/2018 - Saturday</t>
  </si>
  <si>
    <t xml:space="preserve">Total - May</t>
  </si>
  <si>
    <t xml:space="preserve">Date</t>
  </si>
  <si>
    <t xml:space="preserve">Name of Partner</t>
  </si>
  <si>
    <t xml:space="preserve">Seasons</t>
  </si>
  <si>
    <t xml:space="preserve">Episodes</t>
  </si>
  <si>
    <t xml:space="preserve">Package Type</t>
  </si>
  <si>
    <t xml:space="preserve">Format</t>
  </si>
  <si>
    <t xml:space="preserve">Aspect Ratio</t>
  </si>
  <si>
    <t xml:space="preserve">File Type</t>
  </si>
  <si>
    <t xml:space="preserve">Duration</t>
  </si>
  <si>
    <t xml:space="preserve">Language</t>
  </si>
  <si>
    <t xml:space="preserve">Delivery Method</t>
  </si>
  <si>
    <t xml:space="preserve">Delivery Status</t>
  </si>
  <si>
    <t xml:space="preserve">Timeline</t>
  </si>
  <si>
    <t xml:space="preserve">Notes</t>
  </si>
  <si>
    <t xml:space="preserve">NTV Uganda</t>
  </si>
  <si>
    <t xml:space="preserve">AKS1</t>
  </si>
  <si>
    <t xml:space="preserve">AK101-AK113</t>
  </si>
  <si>
    <t xml:space="preserve">AK101/UK101-AK113/UK113</t>
  </si>
  <si>
    <t xml:space="preserve">UKS1</t>
  </si>
  <si>
    <t xml:space="preserve">UK101-UK113</t>
  </si>
  <si>
    <t xml:space="preserve">Citizen</t>
  </si>
  <si>
    <t xml:space="preserve">AKS1Kis/</t>
  </si>
  <si>
    <t xml:space="preserve">Zambia</t>
  </si>
  <si>
    <t xml:space="preserve">ZNBC</t>
  </si>
  <si>
    <t xml:space="preserve">Master Files</t>
  </si>
  <si>
    <t xml:space="preserve">26 min.</t>
  </si>
  <si>
    <t xml:space="preserve">English</t>
  </si>
  <si>
    <t xml:space="preserve">HDD</t>
  </si>
  <si>
    <t xml:space="preserve">Ready on 15th December 2017</t>
  </si>
  <si>
    <t xml:space="preserve">Ads for app and Youtube included</t>
  </si>
  <si>
    <t xml:space="preserve">UKS2</t>
  </si>
  <si>
    <t xml:space="preserve">26 min. </t>
  </si>
  <si>
    <t xml:space="preserve">Dec 6th 2017</t>
  </si>
  <si>
    <t xml:space="preserve">NTA</t>
  </si>
  <si>
    <t xml:space="preserve">Dec 6th 2018</t>
  </si>
  <si>
    <t xml:space="preserve">Dec 6th 2019</t>
  </si>
  <si>
    <t xml:space="preserve">UKS3</t>
  </si>
  <si>
    <t xml:space="preserve">Dec 6th 2020</t>
  </si>
  <si>
    <t xml:space="preserve">Dec 6th 2021</t>
  </si>
  <si>
    <t xml:space="preserve">Standard Promos</t>
  </si>
  <si>
    <t xml:space="preserve">SABC</t>
  </si>
  <si>
    <t xml:space="preserve">RTV</t>
  </si>
  <si>
    <t xml:space="preserve">May 2nd 2018</t>
  </si>
  <si>
    <t xml:space="preserve">Ghana</t>
  </si>
  <si>
    <t xml:space="preserve">TV3</t>
  </si>
  <si>
    <t xml:space="preserve">Shared via google drive</t>
  </si>
  <si>
    <t xml:space="preserve">Received</t>
  </si>
  <si>
    <t xml:space="preserve">April 30th 2018</t>
  </si>
  <si>
    <t xml:space="preserve">Namibia</t>
  </si>
  <si>
    <t xml:space="preserve">Africa one</t>
  </si>
  <si>
    <t xml:space="preserve">Hard drive</t>
  </si>
  <si>
    <t xml:space="preserve">April 30th 2019</t>
  </si>
  <si>
    <t xml:space="preserve">April 30th 2020</t>
  </si>
  <si>
    <t xml:space="preserve">Feb 28th 2018</t>
  </si>
  <si>
    <t xml:space="preserve">United States</t>
  </si>
  <si>
    <t xml:space="preserve">The Afica Channel</t>
  </si>
  <si>
    <t xml:space="preserve">Nairobi </t>
  </si>
  <si>
    <t xml:space="preserve">Showmax</t>
  </si>
  <si>
    <t xml:space="preserve">Time Block</t>
  </si>
  <si>
    <t xml:space="preserve">Rwanda TV</t>
  </si>
  <si>
    <t xml:space="preserve">Sample Size</t>
  </si>
  <si>
    <t xml:space="preserve">Showtime on RTV</t>
  </si>
  <si>
    <t xml:space="preserve">9:00 - 9:30am the equivalent of 10:00am - 10:30pm Tanzania Time</t>
  </si>
  <si>
    <t xml:space="preserve">5/8/2017 - Saturday</t>
  </si>
  <si>
    <t xml:space="preserve">29/7/2017 - Saturday</t>
  </si>
  <si>
    <t xml:space="preserve">22/7/2017 - Saturday</t>
  </si>
  <si>
    <t xml:space="preserve">15/7/2017 - Saturday</t>
  </si>
  <si>
    <t xml:space="preserve">8/7/2017 - Saturday</t>
  </si>
  <si>
    <t xml:space="preserve">1/7/2017 - Saturday</t>
  </si>
  <si>
    <t xml:space="preserve">24/6/2017 - Saturday</t>
  </si>
  <si>
    <t xml:space="preserve">17/6/2017 - Saturday</t>
  </si>
  <si>
    <t xml:space="preserve">10/6/2017 - Saturday</t>
  </si>
  <si>
    <t xml:space="preserve">3/6/2017 - Saturday</t>
  </si>
  <si>
    <t xml:space="preserve">27/5/2017 - Saturday</t>
  </si>
  <si>
    <t xml:space="preserve">20/5/2017 - Saturday</t>
  </si>
  <si>
    <t xml:space="preserve">UBONGO KIDS - TANZANIA</t>
  </si>
  <si>
    <t xml:space="preserve">UBONGO KIDS - NTV KENYA</t>
  </si>
  <si>
    <t xml:space="preserve">TBC1</t>
  </si>
  <si>
    <t xml:space="preserve">NTV</t>
  </si>
  <si>
    <t xml:space="preserve">27/12/2015 - Sunday</t>
  </si>
  <si>
    <t xml:space="preserve">26/12/2015 - Saturday</t>
  </si>
  <si>
    <t xml:space="preserve">19/12/2015 - Saturday</t>
  </si>
  <si>
    <t xml:space="preserve">20/12/2015 - Sunday</t>
  </si>
  <si>
    <t xml:space="preserve">12/12/2015 - Saturday</t>
  </si>
  <si>
    <t xml:space="preserve">5/12/2015 - Saturday</t>
  </si>
  <si>
    <t xml:space="preserve">13/12/2015 - Sunday</t>
  </si>
  <si>
    <t xml:space="preserve">28/11/2015 - Saturday</t>
  </si>
  <si>
    <t xml:space="preserve">21/11/2015 - Saturday</t>
  </si>
  <si>
    <t xml:space="preserve">6/12/2015 - Sunday</t>
  </si>
  <si>
    <t xml:space="preserve">14/11/2015 - Saturday</t>
  </si>
  <si>
    <t xml:space="preserve">7/11/2015 - Saturday</t>
  </si>
  <si>
    <t xml:space="preserve">29/11/2015 - Sunday</t>
  </si>
  <si>
    <t xml:space="preserve">31/10/2015 - Saturday</t>
  </si>
  <si>
    <t xml:space="preserve">24/10/2015 - Saturday</t>
  </si>
  <si>
    <t xml:space="preserve">22/11/2015 - Sunday</t>
  </si>
  <si>
    <t xml:space="preserve">17/10/2015 - Saturday</t>
  </si>
  <si>
    <t xml:space="preserve">10/10/2015 - Saturday</t>
  </si>
  <si>
    <t xml:space="preserve">15/11/2015 - Sunday</t>
  </si>
  <si>
    <t xml:space="preserve">3/10/2015 - Saturday</t>
  </si>
  <si>
    <t xml:space="preserve">26/9/2015 - Saturday</t>
  </si>
  <si>
    <t xml:space="preserve">8/11/2015 - Sunday</t>
  </si>
  <si>
    <t xml:space="preserve">19/9/2015 - Saturday</t>
  </si>
  <si>
    <t xml:space="preserve">12/9/2015 - Saturday</t>
  </si>
  <si>
    <t xml:space="preserve">1/11/2015 - Sunday</t>
  </si>
  <si>
    <t xml:space="preserve">5/9/2015 - Saturday</t>
  </si>
  <si>
    <t xml:space="preserve">29/8/2015 - Saturday</t>
  </si>
  <si>
    <t xml:space="preserve">18/10/2015 - Sunday</t>
  </si>
  <si>
    <t xml:space="preserve">22/8/2015 - Saturday</t>
  </si>
  <si>
    <t xml:space="preserve">15/8/2015 - Saturday</t>
  </si>
  <si>
    <t xml:space="preserve">11/10/2015 - Sunday</t>
  </si>
  <si>
    <t xml:space="preserve">8/8/2015 - Saturday</t>
  </si>
  <si>
    <t xml:space="preserve">1/8/2015 - Saturday</t>
  </si>
  <si>
    <t xml:space="preserve">4/10/2015 - Sunday</t>
  </si>
  <si>
    <t xml:space="preserve">25/7/2015 - Saturday</t>
  </si>
  <si>
    <t xml:space="preserve">18/7/2015 - Saturday</t>
  </si>
  <si>
    <t xml:space="preserve">27/9/2015 - Sunday</t>
  </si>
  <si>
    <t xml:space="preserve">11/7/2015 - Saturday</t>
  </si>
  <si>
    <t xml:space="preserve">4/7/2015 - Saturday</t>
  </si>
  <si>
    <t xml:space="preserve">20/9/2015 - Sunday</t>
  </si>
  <si>
    <t xml:space="preserve">27/6/2015 - Saturday</t>
  </si>
  <si>
    <t xml:space="preserve">20/6/2015 - Saturday</t>
  </si>
  <si>
    <t xml:space="preserve">13/9/2015 - Sunday</t>
  </si>
  <si>
    <t xml:space="preserve">13/6/2015 - Saturday</t>
  </si>
  <si>
    <t xml:space="preserve">6/6/2015 - Saturday</t>
  </si>
  <si>
    <t xml:space="preserve">6/9/2015 - Sunday</t>
  </si>
  <si>
    <t xml:space="preserve">30/5/2015 - Saturday</t>
  </si>
  <si>
    <t xml:space="preserve">23/5/2015 - Saturday</t>
  </si>
  <si>
    <t xml:space="preserve">30/8/2015 - Sunday</t>
  </si>
  <si>
    <t xml:space="preserve">16/5/2015 - Saturday</t>
  </si>
  <si>
    <t xml:space="preserve">9/5/2015 - Saturday</t>
  </si>
  <si>
    <t xml:space="preserve">23/8/2015 - Sunday</t>
  </si>
  <si>
    <t xml:space="preserve">2/5/2015 - Saturday</t>
  </si>
  <si>
    <t xml:space="preserve">25/4/2015 - Saturday</t>
  </si>
  <si>
    <t xml:space="preserve">16/8/2015 - Sunday</t>
  </si>
  <si>
    <t xml:space="preserve">18/4/2015 - Saturday</t>
  </si>
  <si>
    <t xml:space="preserve">11/4/2015 - Saturday</t>
  </si>
  <si>
    <t xml:space="preserve">9/8/2015 - Sunday</t>
  </si>
  <si>
    <t xml:space="preserve">4/4/2015 - Saturday</t>
  </si>
  <si>
    <t xml:space="preserve">28/3/2015 - Saturday</t>
  </si>
  <si>
    <t xml:space="preserve">2/8/2015 - Sunday</t>
  </si>
  <si>
    <t xml:space="preserve">21/3/2015 - Saturday</t>
  </si>
  <si>
    <t xml:space="preserve">14/3/2015 - Saturday</t>
  </si>
  <si>
    <t xml:space="preserve">26/7/2015 - Sunday</t>
  </si>
  <si>
    <t xml:space="preserve">7/3/2015 - Saturday</t>
  </si>
  <si>
    <t xml:space="preserve">19/7/2015 - Sunday</t>
  </si>
  <si>
    <t xml:space="preserve">12/7/2015 - Sunday</t>
  </si>
  <si>
    <t xml:space="preserve">5/7/2015 - Sunday</t>
  </si>
  <si>
    <t xml:space="preserve">28/6/2015 - Sunday</t>
  </si>
  <si>
    <t xml:space="preserve">21/6/2015 - Sunday</t>
  </si>
  <si>
    <t xml:space="preserve">14/6/2015 - Sunday</t>
  </si>
  <si>
    <t xml:space="preserve">7/6/2015 - Sunday</t>
  </si>
  <si>
    <t xml:space="preserve">31/5/2015 - Sunday</t>
  </si>
  <si>
    <t xml:space="preserve">24/5/2015 - Sunday</t>
  </si>
  <si>
    <t xml:space="preserve">17/5/2015 - Sunday</t>
  </si>
  <si>
    <t xml:space="preserve">10/5/2015 - Sunday</t>
  </si>
  <si>
    <t xml:space="preserve">3/5/2015 - Sunday</t>
  </si>
  <si>
    <t xml:space="preserve">26/4/2015 - Sunday</t>
  </si>
  <si>
    <t xml:space="preserve">19/4/2015 - Sunday</t>
  </si>
  <si>
    <t xml:space="preserve">12/4/2015 - Sunday</t>
  </si>
  <si>
    <t xml:space="preserve">5/4/2015 - Sunday</t>
  </si>
  <si>
    <t xml:space="preserve">29/3/2015 - Sunday</t>
  </si>
  <si>
    <t xml:space="preserve">22/3/2015 - Sunday</t>
  </si>
  <si>
    <t xml:space="preserve">15/3/2015 - Sunday</t>
  </si>
  <si>
    <t xml:space="preserve">8/3/2015 - Sunday</t>
  </si>
  <si>
    <t xml:space="preserve">1/3/2015 - Sunday</t>
  </si>
  <si>
    <t xml:space="preserve">28/2/2015 - Saturday</t>
  </si>
  <si>
    <t xml:space="preserve">22/2/2015 - Sunday</t>
  </si>
  <si>
    <t xml:space="preserve">21/2/2015 - Saturday</t>
  </si>
  <si>
    <t xml:space="preserve">15/2/2015 - Sunday</t>
  </si>
  <si>
    <t xml:space="preserve">14/2/2015 - Saturday</t>
  </si>
  <si>
    <t xml:space="preserve">8/2/2015 - Sunday</t>
  </si>
  <si>
    <t xml:space="preserve">7/2/2015 - Saturday</t>
  </si>
  <si>
    <t xml:space="preserve">1/2/2015 - Sunday</t>
  </si>
  <si>
    <t xml:space="preserve">31/1/2015 - Saturday</t>
  </si>
  <si>
    <t xml:space="preserve">25/1/2015 - Sunday</t>
  </si>
  <si>
    <t xml:space="preserve">24/1/2015 - Saturday</t>
  </si>
  <si>
    <t xml:space="preserve">18/1/2015 - Sunday</t>
  </si>
  <si>
    <t xml:space="preserve">17/1/2015 - Saturday</t>
  </si>
  <si>
    <t xml:space="preserve">11/1/2015 - Sunday</t>
  </si>
  <si>
    <t xml:space="preserve">10/1/2015 - Saturday</t>
  </si>
  <si>
    <t xml:space="preserve">4/1/2015 - Sunday</t>
  </si>
  <si>
    <t xml:space="preserve">3/1/2015 - Saturday</t>
  </si>
  <si>
    <t xml:space="preserve">28/12/2014 - Sunday</t>
  </si>
  <si>
    <t xml:space="preserve">27/12/2014 - Saturday</t>
  </si>
  <si>
    <t xml:space="preserve">21/12/2014 - Sunday</t>
  </si>
  <si>
    <t xml:space="preserve">20/12/2014 - Saturday</t>
  </si>
  <si>
    <t xml:space="preserve">14/12/2014 - Sunday</t>
  </si>
  <si>
    <t xml:space="preserve">13/12/2014 - Saturday</t>
  </si>
  <si>
    <t xml:space="preserve">7/12/2014 - Sunday</t>
  </si>
  <si>
    <t xml:space="preserve">6/12/2014 - Saturday</t>
  </si>
  <si>
    <t xml:space="preserve">30/11/2014 - Sunday</t>
  </si>
  <si>
    <t xml:space="preserve">29/11/2014 - Saturday</t>
  </si>
  <si>
    <t xml:space="preserve">23/11/2014 - Sunday</t>
  </si>
  <si>
    <t xml:space="preserve">22/11/2014 - Saturday</t>
  </si>
  <si>
    <t xml:space="preserve">16/11/2014 - Sunday</t>
  </si>
  <si>
    <t xml:space="preserve">15/11/2014 - Saturday</t>
  </si>
  <si>
    <t xml:space="preserve">9/11/2014 - Sunday</t>
  </si>
  <si>
    <t xml:space="preserve">8/11/2014 - Saturday</t>
  </si>
  <si>
    <t xml:space="preserve">2/11/2014 - Sunday</t>
  </si>
  <si>
    <t xml:space="preserve">1/11/2014 - Saturday</t>
  </si>
  <si>
    <t xml:space="preserve">26/10/2014 - Sunday</t>
  </si>
  <si>
    <t xml:space="preserve">25/10/2014 - Saturday</t>
  </si>
  <si>
    <t xml:space="preserve">19/10/2014 - Sunday</t>
  </si>
  <si>
    <t xml:space="preserve">18/10/2014 - Saturday</t>
  </si>
  <si>
    <t xml:space="preserve">12/10/2014 - Sunday</t>
  </si>
  <si>
    <t xml:space="preserve">11/10/2014 - Saturday</t>
  </si>
  <si>
    <t xml:space="preserve">5/10/2014 - Sunday</t>
  </si>
  <si>
    <t xml:space="preserve">4/10/2014 - Saturday</t>
  </si>
  <si>
    <t xml:space="preserve">28/9/2014 - Sunday</t>
  </si>
  <si>
    <t xml:space="preserve">27/9/2014 - Saturday</t>
  </si>
  <si>
    <t xml:space="preserve">21/9/2014 - Sunday</t>
  </si>
  <si>
    <t xml:space="preserve">20/9/2014 - Saturday</t>
  </si>
  <si>
    <t xml:space="preserve">14/9/2014 - Sunday</t>
  </si>
  <si>
    <t xml:space="preserve">13/9/2014 - Saturday</t>
  </si>
  <si>
    <t xml:space="preserve">7/9/2014 - Sunday</t>
  </si>
  <si>
    <t xml:space="preserve">6/9/2014 - Saturday</t>
  </si>
  <si>
    <t xml:space="preserve">31/8/2014 - Sunday</t>
  </si>
  <si>
    <t xml:space="preserve">30/8/2014 - Saturday</t>
  </si>
  <si>
    <t xml:space="preserve">24/8/2014 - Sunday</t>
  </si>
  <si>
    <t xml:space="preserve">23/8/2014 - Saturday</t>
  </si>
  <si>
    <t xml:space="preserve">17/8/2014 - Sunday</t>
  </si>
  <si>
    <t xml:space="preserve">16/8/2014 - Saturday</t>
  </si>
  <si>
    <t xml:space="preserve">10/8/2014 - Sunday</t>
  </si>
  <si>
    <t xml:space="preserve">9/8/2014 - Saturday</t>
  </si>
  <si>
    <t xml:space="preserve">3/8/2014 - Sunday</t>
  </si>
  <si>
    <t xml:space="preserve">2/8/2014 - Saturday</t>
  </si>
  <si>
    <t xml:space="preserve">27/7/2014 - Sunday</t>
  </si>
  <si>
    <t xml:space="preserve">26/7/2014 - Saturday</t>
  </si>
  <si>
    <t xml:space="preserve">20/7/2014 - Sunday</t>
  </si>
  <si>
    <t xml:space="preserve">19/7/2014 - Saturday</t>
  </si>
  <si>
    <t xml:space="preserve">13/7/2014 - Sunday</t>
  </si>
  <si>
    <t xml:space="preserve">12/7/2014 - Saturday</t>
  </si>
  <si>
    <t xml:space="preserve">6/7/2014 - Sunday</t>
  </si>
  <si>
    <t xml:space="preserve">5/7/2014 - Saturday</t>
  </si>
  <si>
    <t xml:space="preserve">Time aired</t>
  </si>
  <si>
    <t xml:space="preserve">Scheduled Episode</t>
  </si>
  <si>
    <t xml:space="preserve">Actual Episode Broadcasted</t>
  </si>
  <si>
    <t xml:space="preserve">Viewership</t>
  </si>
  <si>
    <t xml:space="preserve">Avarage</t>
  </si>
  <si>
    <t xml:space="preserve">Other Notes </t>
  </si>
  <si>
    <t xml:space="preserve">Akili Radio on TBC Taifa</t>
  </si>
  <si>
    <t xml:space="preserve">AK113r_Radio</t>
  </si>
  <si>
    <t xml:space="preserve">AK111r_Radio</t>
  </si>
  <si>
    <t xml:space="preserve">Its a weekly program </t>
  </si>
  <si>
    <t xml:space="preserve">SUMMARY</t>
  </si>
  <si>
    <t xml:space="preserve">Jan</t>
  </si>
  <si>
    <t xml:space="preserve">Feb</t>
  </si>
  <si>
    <t xml:space="preserve">March</t>
  </si>
  <si>
    <t xml:space="preserve">AK114r_Radio</t>
  </si>
  <si>
    <t xml:space="preserve">AK112r_Radio</t>
  </si>
  <si>
    <t xml:space="preserve">Akili and Me: Radio - Tanzania</t>
  </si>
  <si>
    <t xml:space="preserve">Ubongo Kids -Tanzania</t>
  </si>
  <si>
    <t xml:space="preserve">AK115r_Radio</t>
  </si>
  <si>
    <t xml:space="preserve">Akili and Me - Tanzania</t>
  </si>
  <si>
    <t xml:space="preserve">Ubongo Kids - Kenya</t>
  </si>
  <si>
    <t xml:space="preserve">AK116r_Radio</t>
  </si>
  <si>
    <t xml:space="preserve">Akili and Me - Kenya</t>
  </si>
  <si>
    <t xml:space="preserve">Umuhimu wa Elimu-Tanzania</t>
  </si>
  <si>
    <t xml:space="preserve">AK117r_Radio</t>
  </si>
  <si>
    <t xml:space="preserve">YouTube Ubongo Kids - Swahili</t>
  </si>
  <si>
    <t xml:space="preserve">10,610 subscribers</t>
  </si>
  <si>
    <t xml:space="preserve">3,613,047 views</t>
  </si>
  <si>
    <t xml:space="preserve">YouTube Ubongo Kids - English</t>
  </si>
  <si>
    <t xml:space="preserve">798 subscribers</t>
  </si>
  <si>
    <t xml:space="preserve">300,757 views</t>
  </si>
  <si>
    <t xml:space="preserve">AK118r_Radio</t>
  </si>
  <si>
    <t xml:space="preserve">YouTube Akili and Me - Swahili</t>
  </si>
  <si>
    <t xml:space="preserve">3,138 subscribers</t>
  </si>
  <si>
    <t xml:space="preserve">1,011,239 views</t>
  </si>
  <si>
    <t xml:space="preserve">YouTube Akili and Me - English</t>
  </si>
  <si>
    <t xml:space="preserve">2,621 subscribers</t>
  </si>
  <si>
    <t xml:space="preserve">1,041,676 views</t>
  </si>
  <si>
    <t xml:space="preserve">AK119r_Radio</t>
  </si>
  <si>
    <t xml:space="preserve">AK120r_Radio</t>
  </si>
  <si>
    <t xml:space="preserve">AK121r_Radio</t>
  </si>
  <si>
    <t xml:space="preserve">AK122r_Radio</t>
  </si>
  <si>
    <t xml:space="preserve">AK123r_Radio</t>
  </si>
  <si>
    <t xml:space="preserve">AK124r_Radio</t>
  </si>
  <si>
    <t xml:space="preserve">AK125r_Radio</t>
  </si>
  <si>
    <t xml:space="preserve">AK126r_Radio</t>
  </si>
  <si>
    <t xml:space="preserve">Ubongo Kids on TBC1</t>
  </si>
  <si>
    <t xml:space="preserve">BB113Eng</t>
  </si>
  <si>
    <t xml:space="preserve">Its a weekly program</t>
  </si>
  <si>
    <t xml:space="preserve">BB203Kis</t>
  </si>
  <si>
    <t xml:space="preserve">BB203Eng</t>
  </si>
  <si>
    <t xml:space="preserve">BB107Kis</t>
  </si>
  <si>
    <t xml:space="preserve">BB107Eng</t>
  </si>
  <si>
    <t xml:space="preserve">BB108Kis</t>
  </si>
  <si>
    <t xml:space="preserve">BB108Eng</t>
  </si>
  <si>
    <t xml:space="preserve">BB109Kis</t>
  </si>
  <si>
    <t xml:space="preserve">BB109Eng</t>
  </si>
  <si>
    <t xml:space="preserve">BB210Kis</t>
  </si>
  <si>
    <t xml:space="preserve">BB210Eng</t>
  </si>
  <si>
    <t xml:space="preserve">BB211Kis</t>
  </si>
  <si>
    <t xml:space="preserve">BB211Eng</t>
  </si>
  <si>
    <t xml:space="preserve">BB212Kis</t>
  </si>
  <si>
    <t xml:space="preserve">BB212Eng</t>
  </si>
  <si>
    <t xml:space="preserve">BB106Kis</t>
  </si>
  <si>
    <t xml:space="preserve">BB106Eng</t>
  </si>
  <si>
    <t xml:space="preserve">BB110Kis</t>
  </si>
  <si>
    <t xml:space="preserve">BB110Eng</t>
  </si>
  <si>
    <t xml:space="preserve">Akili and Me on TBC1</t>
  </si>
  <si>
    <t xml:space="preserve">AK126Eng</t>
  </si>
  <si>
    <t xml:space="preserve">Broadcasted Daily</t>
  </si>
  <si>
    <t xml:space="preserve">AK126Kis</t>
  </si>
  <si>
    <t xml:space="preserve">AK114Kis</t>
  </si>
  <si>
    <t xml:space="preserve">AK114Eng</t>
  </si>
  <si>
    <t xml:space="preserve">AK115Kis</t>
  </si>
  <si>
    <t xml:space="preserve">AK115Eng</t>
  </si>
  <si>
    <t xml:space="preserve">AK116Kis</t>
  </si>
  <si>
    <t xml:space="preserve">AK116Eng</t>
  </si>
  <si>
    <t xml:space="preserve">AK117Kis</t>
  </si>
  <si>
    <t xml:space="preserve">AK117Eng</t>
  </si>
  <si>
    <t xml:space="preserve">AK118Kis</t>
  </si>
  <si>
    <t xml:space="preserve">AK118Eng</t>
  </si>
  <si>
    <t xml:space="preserve">AK119Kis</t>
  </si>
  <si>
    <t xml:space="preserve">AK119Eng</t>
  </si>
  <si>
    <t xml:space="preserve">AK120Kis</t>
  </si>
  <si>
    <t xml:space="preserve">AK120Eng</t>
  </si>
  <si>
    <t xml:space="preserve">AK121Kis</t>
  </si>
  <si>
    <t xml:space="preserve">AK121Eng</t>
  </si>
  <si>
    <t xml:space="preserve">AK122Kis</t>
  </si>
  <si>
    <t xml:space="preserve">AK122Eng</t>
  </si>
  <si>
    <t xml:space="preserve">AK123Kis</t>
  </si>
  <si>
    <t xml:space="preserve">AK123Eng</t>
  </si>
  <si>
    <t xml:space="preserve">AK124Kis</t>
  </si>
  <si>
    <t xml:space="preserve">AK124Eng</t>
  </si>
  <si>
    <t xml:space="preserve">AK125Kis</t>
  </si>
  <si>
    <t xml:space="preserve">AK125Eng</t>
  </si>
  <si>
    <t xml:space="preserve">Umuhimu wa Elimu on TBC1</t>
  </si>
  <si>
    <t xml:space="preserve">Ukuaji</t>
  </si>
  <si>
    <t xml:space="preserve">Broadcasted 5 days a week. Monday - Friday.</t>
  </si>
  <si>
    <t xml:space="preserve">Enabling</t>
  </si>
  <si>
    <t xml:space="preserve">Hasi na Chanya</t>
  </si>
  <si>
    <t xml:space="preserve">Morogoro DIV</t>
  </si>
  <si>
    <t xml:space="preserve">Afya</t>
  </si>
  <si>
    <t xml:space="preserve">*******</t>
  </si>
  <si>
    <t xml:space="preserve">Mariam Interview</t>
  </si>
  <si>
    <t xml:space="preserve">Hannah Interview</t>
  </si>
  <si>
    <t xml:space="preserve">Cleng'a Interview</t>
  </si>
  <si>
    <t xml:space="preserve">Kids Interviiew</t>
  </si>
  <si>
    <t xml:space="preserve">Miriam Chirwa Interview</t>
  </si>
  <si>
    <t xml:space="preserve">Enabling Genius</t>
  </si>
  <si>
    <t xml:space="preserve">Counting Songs</t>
  </si>
  <si>
    <t xml:space="preserve">Fraction</t>
  </si>
  <si>
    <t xml:space="preserve">Alphabets</t>
  </si>
  <si>
    <t xml:space="preserve">Takwimu</t>
  </si>
  <si>
    <t xml:space="preserve">Bushbaby Drawing</t>
  </si>
  <si>
    <t xml:space="preserve">Siku ya wanawake Duniani</t>
  </si>
  <si>
    <t xml:space="preserve">Interview with Cleng'a</t>
  </si>
  <si>
    <t xml:space="preserve">Akili and Me on Citizen TV</t>
  </si>
  <si>
    <t xml:space="preserve">AK.101</t>
  </si>
  <si>
    <t xml:space="preserve">Broadcasted weekly</t>
  </si>
  <si>
    <t xml:space="preserve">AK.102</t>
  </si>
  <si>
    <t xml:space="preserve">18/02/2018</t>
  </si>
  <si>
    <t xml:space="preserve">AK.103</t>
  </si>
  <si>
    <t xml:space="preserve">25/02/2017</t>
  </si>
  <si>
    <t xml:space="preserve">AK.104</t>
  </si>
  <si>
    <t xml:space="preserve">AK.105</t>
  </si>
  <si>
    <t xml:space="preserve">18/03/2017</t>
  </si>
  <si>
    <t xml:space="preserve">AK.106</t>
  </si>
  <si>
    <t xml:space="preserve">25/03/2017</t>
  </si>
  <si>
    <t xml:space="preserve">AK.107</t>
  </si>
  <si>
    <t xml:space="preserve">Ubongo Kids on Citizen TV</t>
  </si>
  <si>
    <t xml:space="preserve">UK101</t>
  </si>
  <si>
    <t xml:space="preserve">UK102</t>
  </si>
  <si>
    <t xml:space="preserve">UK103</t>
  </si>
  <si>
    <t xml:space="preserve">UK104</t>
  </si>
  <si>
    <t xml:space="preserve">UK105</t>
  </si>
  <si>
    <t xml:space="preserve">UK106</t>
  </si>
  <si>
    <t xml:space="preserve">UK107</t>
  </si>
  <si>
    <t xml:space="preserve">Facebook Followers  - 90,748</t>
  </si>
  <si>
    <t xml:space="preserve">Q2 2017 Viewership Summary</t>
  </si>
  <si>
    <t xml:space="preserve">Program Name</t>
  </si>
  <si>
    <t xml:space="preserve">April (Max)</t>
  </si>
  <si>
    <t xml:space="preserve">May (Max)</t>
  </si>
  <si>
    <t xml:space="preserve">June (Max)</t>
  </si>
  <si>
    <t xml:space="preserve">Maximum</t>
  </si>
  <si>
    <t xml:space="preserve">Tanzanian Total Viewership</t>
  </si>
  <si>
    <t xml:space="preserve">Kenya Total Viewership</t>
  </si>
  <si>
    <t xml:space="preserve">Rwanda Total Viewership</t>
  </si>
  <si>
    <t xml:space="preserve">Website</t>
  </si>
  <si>
    <t xml:space="preserve">Subscribers / Followers</t>
  </si>
  <si>
    <t xml:space="preserve">Total Views</t>
  </si>
  <si>
    <t xml:space="preserve">Monthly Average</t>
  </si>
  <si>
    <t xml:space="preserve">Monthly Maximum</t>
  </si>
  <si>
    <t xml:space="preserve">Airs Weekly</t>
  </si>
  <si>
    <t xml:space="preserve">End of Q2</t>
  </si>
  <si>
    <t xml:space="preserve">Broadcasted M-F</t>
  </si>
  <si>
    <t xml:space="preserve">Broadcasted Weekly</t>
  </si>
  <si>
    <t xml:space="preserve">Ubongo Kids on RTV</t>
  </si>
  <si>
    <t xml:space="preserve">NA</t>
  </si>
  <si>
    <t xml:space="preserve">new schedule</t>
  </si>
  <si>
    <t xml:space="preserve">Station</t>
  </si>
  <si>
    <t xml:space="preserve">Broadcasting Day</t>
  </si>
  <si>
    <t xml:space="preserve">Name of the Program</t>
  </si>
  <si>
    <t xml:space="preserve">Broadcasting Time</t>
  </si>
  <si>
    <t xml:space="preserve">Saturday</t>
  </si>
  <si>
    <t xml:space="preserve">AK101Kis</t>
  </si>
  <si>
    <t xml:space="preserve">BB113Kis</t>
  </si>
  <si>
    <t xml:space="preserve">AK101</t>
  </si>
  <si>
    <t xml:space="preserve">Sunday</t>
  </si>
  <si>
    <t xml:space="preserve">AK101Eng</t>
  </si>
  <si>
    <t xml:space="preserve">Monday</t>
  </si>
  <si>
    <t xml:space="preserve">AK102Kis</t>
  </si>
  <si>
    <t xml:space="preserve">UE 071</t>
  </si>
  <si>
    <t xml:space="preserve">Tuesday</t>
  </si>
  <si>
    <t xml:space="preserve">AK102Eng</t>
  </si>
  <si>
    <t xml:space="preserve">UE 072</t>
  </si>
  <si>
    <t xml:space="preserve">Wednesday</t>
  </si>
  <si>
    <t xml:space="preserve">AK103Kis</t>
  </si>
  <si>
    <t xml:space="preserve">UE 073</t>
  </si>
  <si>
    <t xml:space="preserve">Thursday</t>
  </si>
  <si>
    <t xml:space="preserve">AK103Eng</t>
  </si>
  <si>
    <t xml:space="preserve">UE 074</t>
  </si>
  <si>
    <t xml:space="preserve">Friday</t>
  </si>
  <si>
    <t xml:space="preserve">Ubongo Friends</t>
  </si>
  <si>
    <t xml:space="preserve">UE 075</t>
  </si>
  <si>
    <t xml:space="preserve">AK104Kis</t>
  </si>
  <si>
    <t xml:space="preserve">BB201Kis</t>
  </si>
  <si>
    <t xml:space="preserve">AK102</t>
  </si>
  <si>
    <t xml:space="preserve">AK104Eng</t>
  </si>
  <si>
    <t xml:space="preserve">BB201Eng</t>
  </si>
  <si>
    <t xml:space="preserve">AK105Kis</t>
  </si>
  <si>
    <t xml:space="preserve">UE 082</t>
  </si>
  <si>
    <t xml:space="preserve">AK105Eng</t>
  </si>
  <si>
    <t xml:space="preserve">UE 083</t>
  </si>
  <si>
    <t xml:space="preserve">AK106Kis</t>
  </si>
  <si>
    <t xml:space="preserve">UE 084</t>
  </si>
  <si>
    <t xml:space="preserve">AK106Eng</t>
  </si>
  <si>
    <t xml:space="preserve">UE 085</t>
  </si>
  <si>
    <t xml:space="preserve">UE 086</t>
  </si>
  <si>
    <t xml:space="preserve">AK107Kis</t>
  </si>
  <si>
    <t xml:space="preserve">AK103</t>
  </si>
  <si>
    <t xml:space="preserve">Citizen TV</t>
  </si>
  <si>
    <t xml:space="preserve">AK107Eng</t>
  </si>
  <si>
    <t xml:space="preserve">AK108Kis</t>
  </si>
  <si>
    <t xml:space="preserve">AK108Eng</t>
  </si>
  <si>
    <t xml:space="preserve">AK109Kis</t>
  </si>
  <si>
    <t xml:space="preserve">AK109Eng</t>
  </si>
  <si>
    <t xml:space="preserve">AK110Kis</t>
  </si>
  <si>
    <t xml:space="preserve">BB204Kis</t>
  </si>
  <si>
    <t xml:space="preserve">AK104</t>
  </si>
  <si>
    <t xml:space="preserve">AK110Eng</t>
  </si>
  <si>
    <t xml:space="preserve">BB204Eng</t>
  </si>
  <si>
    <t xml:space="preserve">AK111Kis</t>
  </si>
  <si>
    <t xml:space="preserve">AK111Eng</t>
  </si>
  <si>
    <t xml:space="preserve">AK112Kis</t>
  </si>
  <si>
    <t xml:space="preserve">AK112Eng</t>
  </si>
  <si>
    <t xml:space="preserve">AK113Kis</t>
  </si>
  <si>
    <t xml:space="preserve">BB205Kis</t>
  </si>
  <si>
    <t xml:space="preserve">AK105</t>
  </si>
  <si>
    <t xml:space="preserve">AK113Eng</t>
  </si>
  <si>
    <t xml:space="preserve">BB205Eng</t>
  </si>
  <si>
    <t xml:space="preserve">UE Repeat</t>
  </si>
  <si>
    <t xml:space="preserve">BB206Kis</t>
  </si>
  <si>
    <t xml:space="preserve">AK106</t>
  </si>
  <si>
    <t xml:space="preserve">BB206Eng</t>
  </si>
  <si>
    <t xml:space="preserve">Walimu wa Shujaa 001</t>
  </si>
  <si>
    <t xml:space="preserve">Teknohama Tuesday 001</t>
  </si>
  <si>
    <t xml:space="preserve">Wasichana Wednesday 001</t>
  </si>
  <si>
    <t xml:space="preserve">Tunakujenga 001</t>
  </si>
  <si>
    <t xml:space="preserve">Imba Elimisha 001</t>
  </si>
  <si>
    <t xml:space="preserve">BB207Kis</t>
  </si>
  <si>
    <t xml:space="preserve">AK107</t>
  </si>
  <si>
    <t xml:space="preserve">BB207Eng</t>
  </si>
  <si>
    <t xml:space="preserve">Walimu wa Shujaa 002</t>
  </si>
  <si>
    <t xml:space="preserve">Teknohama Tuesday 002</t>
  </si>
  <si>
    <t xml:space="preserve">Wasichana Wednesday 002</t>
  </si>
  <si>
    <t xml:space="preserve">Tunakujenga 002</t>
  </si>
  <si>
    <t xml:space="preserve">Imba Elimisha 002</t>
  </si>
  <si>
    <t xml:space="preserve">BB208Kis</t>
  </si>
  <si>
    <t xml:space="preserve">AK108</t>
  </si>
  <si>
    <t xml:space="preserve">BB208Eng</t>
  </si>
  <si>
    <t xml:space="preserve">Walimu wa Shujaa 003</t>
  </si>
  <si>
    <t xml:space="preserve">Teknohama Tuesday 003</t>
  </si>
  <si>
    <t xml:space="preserve">Wasichana Wednesday 003</t>
  </si>
  <si>
    <t xml:space="preserve">Tunakujenga 003</t>
  </si>
  <si>
    <t xml:space="preserve">Imba Elimisha 003</t>
  </si>
  <si>
    <t xml:space="preserve">BB209Kis</t>
  </si>
  <si>
    <t xml:space="preserve">AK109</t>
  </si>
  <si>
    <t xml:space="preserve">BB209Eng</t>
  </si>
  <si>
    <t xml:space="preserve">Walimu wa Shujaa 004</t>
  </si>
  <si>
    <t xml:space="preserve">Teknohama Tuesday 004</t>
  </si>
  <si>
    <t xml:space="preserve">Wasichana Wednesday 004</t>
  </si>
  <si>
    <t xml:space="preserve">Tunakujenga 004</t>
  </si>
  <si>
    <t xml:space="preserve">Imba Elimisha 004</t>
  </si>
  <si>
    <t xml:space="preserve">AK110</t>
  </si>
  <si>
    <t xml:space="preserve">AK111</t>
  </si>
  <si>
    <t xml:space="preserve">AK112</t>
  </si>
  <si>
    <t xml:space="preserve">BB213Kis</t>
  </si>
  <si>
    <t xml:space="preserve">AK113</t>
  </si>
  <si>
    <t xml:space="preserve">BB213Eng</t>
  </si>
  <si>
    <t xml:space="preserve">Doc McStuffins 101</t>
  </si>
  <si>
    <t xml:space="preserve">BB101Eng</t>
  </si>
  <si>
    <t xml:space="preserve">Doc McStuffins 102</t>
  </si>
  <si>
    <t xml:space="preserve">BB102Eng</t>
  </si>
  <si>
    <t xml:space="preserve">Doc McStuffins 103</t>
  </si>
  <si>
    <t xml:space="preserve">BB103Eng</t>
  </si>
  <si>
    <t xml:space="preserve">Doc McStuffins 104</t>
  </si>
  <si>
    <t xml:space="preserve">BB104Eng</t>
  </si>
  <si>
    <t xml:space="preserve">Doc McStuffins 105</t>
  </si>
  <si>
    <t xml:space="preserve">BB105Eng</t>
  </si>
  <si>
    <t xml:space="preserve">Doc McStuffins 106</t>
  </si>
  <si>
    <t xml:space="preserve">Doc McStuffins 107</t>
  </si>
  <si>
    <t xml:space="preserve">Doc McStuffins 108</t>
  </si>
  <si>
    <t xml:space="preserve">Doc McStuffins 109</t>
  </si>
  <si>
    <t xml:space="preserve">BB301Eng</t>
  </si>
  <si>
    <t xml:space="preserve">Doc McStuffins 110</t>
  </si>
  <si>
    <t xml:space="preserve">BB301Kis</t>
  </si>
  <si>
    <t xml:space="preserve">DocMcStuffins 111</t>
  </si>
  <si>
    <t xml:space="preserve">BB302Kis</t>
  </si>
  <si>
    <t xml:space="preserve">BB302Eng</t>
  </si>
  <si>
    <t xml:space="preserve">STATUS</t>
  </si>
  <si>
    <t xml:space="preserve">State Error</t>
  </si>
  <si>
    <t xml:space="preserve">Scheduled Time</t>
  </si>
  <si>
    <t xml:space="preserve">Actual Time</t>
  </si>
  <si>
    <t xml:space="preserve">Actual Episode</t>
  </si>
  <si>
    <t xml:space="preserve">Other notes</t>
  </si>
  <si>
    <t xml:space="preserve">Watch Time</t>
  </si>
  <si>
    <t xml:space="preserve">Successful Broadcast</t>
  </si>
  <si>
    <t xml:space="preserve">BB101Kis and BB201Eng</t>
  </si>
  <si>
    <t xml:space="preserve">BB102Kis and BB202Eng</t>
  </si>
  <si>
    <t xml:space="preserve">BB103Kis and BB203Eng</t>
  </si>
  <si>
    <t xml:space="preserve">BB104Kis and BB204Eng</t>
  </si>
  <si>
    <t xml:space="preserve">BB105Kis and BB205Eng</t>
  </si>
  <si>
    <t xml:space="preserve">BB106Kis and BB206Eng</t>
  </si>
  <si>
    <t xml:space="preserve">BB107Kis and BB207Eng</t>
  </si>
  <si>
    <t xml:space="preserve">BB108Kis and BB208Eng</t>
  </si>
  <si>
    <t xml:space="preserve">BB109Kis and BB209Eng</t>
  </si>
  <si>
    <t xml:space="preserve">BB110Kis and BB210Eng</t>
  </si>
  <si>
    <t xml:space="preserve">BB111Kis and BB211Eng</t>
  </si>
  <si>
    <t xml:space="preserve">Major cut out in Tanzania</t>
  </si>
  <si>
    <t xml:space="preserve">BB112Kis and BB212Eng</t>
  </si>
  <si>
    <t xml:space="preserve">BB113Kis and BB213Eng</t>
  </si>
  <si>
    <t xml:space="preserve">Major power outage across DSM at 9:03 am</t>
  </si>
  <si>
    <t xml:space="preserve">BB101Kis</t>
  </si>
  <si>
    <t xml:space="preserve">BB102Kis</t>
  </si>
  <si>
    <t xml:space="preserve">BB103Kis</t>
  </si>
  <si>
    <t xml:space="preserve">BB104Kis</t>
  </si>
  <si>
    <t xml:space="preserve">Not Broadcast</t>
  </si>
  <si>
    <t xml:space="preserve">Meimosi celebrations broadcast on TBC - Akili and Me episode cut short at 9:16</t>
  </si>
  <si>
    <t xml:space="preserve">BB105Kis</t>
  </si>
  <si>
    <t xml:space="preserve">BB106Kis </t>
  </si>
  <si>
    <t xml:space="preserve">BB107Kis </t>
  </si>
  <si>
    <t xml:space="preserve">BB108Kis </t>
  </si>
  <si>
    <t xml:space="preserve">BB109Kis </t>
  </si>
  <si>
    <t xml:space="preserve">BB111Kis</t>
  </si>
  <si>
    <t xml:space="preserve">BB111Eng</t>
  </si>
  <si>
    <t xml:space="preserve">BB112Kis </t>
  </si>
  <si>
    <t xml:space="preserve">BB112Eng</t>
  </si>
  <si>
    <t xml:space="preserve">BB113Kis </t>
  </si>
  <si>
    <t xml:space="preserve"> BB201Kis</t>
  </si>
  <si>
    <t xml:space="preserve"> BB201Eng</t>
  </si>
  <si>
    <t xml:space="preserve">BB202Kis</t>
  </si>
  <si>
    <t xml:space="preserve">BB202Eng</t>
  </si>
  <si>
    <t xml:space="preserve">Nil</t>
  </si>
  <si>
    <t xml:space="preserve">CCM Meeting was live broadcasted 
</t>
  </si>
  <si>
    <t xml:space="preserve">Major power outage across DSM for the whole day</t>
  </si>
  <si>
    <t xml:space="preserve">Major power outage across DSM from 08:50am up to 08:00pm  </t>
  </si>
  <si>
    <t xml:space="preserve">BB2111Eng</t>
  </si>
  <si>
    <t xml:space="preserve">BB104Eng </t>
  </si>
  <si>
    <t xml:space="preserve">BB112Kis</t>
  </si>
  <si>
    <t xml:space="preserve">CCM General Meeting Live Coverage</t>
  </si>
  <si>
    <t xml:space="preserve">UK302Kis</t>
  </si>
  <si>
    <t xml:space="preserve">UK302Eng</t>
  </si>
  <si>
    <t xml:space="preserve">UK301Kis</t>
  </si>
  <si>
    <t xml:space="preserve">UK301Eng</t>
  </si>
  <si>
    <t xml:space="preserve">UK307Kis</t>
  </si>
  <si>
    <t xml:space="preserve">UK307Eng</t>
  </si>
  <si>
    <t xml:space="preserve">UK304Kis</t>
  </si>
  <si>
    <t xml:space="preserve">UK304Eng</t>
  </si>
  <si>
    <t xml:space="preserve">UK306Kis</t>
  </si>
  <si>
    <t xml:space="preserve">UK306Eng</t>
  </si>
  <si>
    <t xml:space="preserve">UK308Kis</t>
  </si>
  <si>
    <t xml:space="preserve">UK308Eng</t>
  </si>
  <si>
    <t xml:space="preserve">UK309Kis</t>
  </si>
  <si>
    <t xml:space="preserve">UK309Eng</t>
  </si>
  <si>
    <t xml:space="preserve">UK305Kis</t>
  </si>
  <si>
    <t xml:space="preserve">Live coverage of Magufuli laying foundation stone for construction of a crude oil pipeline.</t>
  </si>
  <si>
    <t xml:space="preserve">UK305Eng</t>
  </si>
  <si>
    <t xml:space="preserve">Episode not shown</t>
  </si>
  <si>
    <t xml:space="preserve">TFF Election</t>
  </si>
  <si>
    <t xml:space="preserve">UK310Kis</t>
  </si>
  <si>
    <t xml:space="preserve">UK310Eng</t>
  </si>
  <si>
    <t xml:space="preserve">UK303Kis</t>
  </si>
  <si>
    <t xml:space="preserve">UK303Eng</t>
  </si>
  <si>
    <t xml:space="preserve">UK311Kis</t>
  </si>
  <si>
    <t xml:space="preserve">UK311Eng</t>
  </si>
  <si>
    <t xml:space="preserve">UK312Kis</t>
  </si>
  <si>
    <t xml:space="preserve">UK312Eng</t>
  </si>
  <si>
    <t xml:space="preserve">Nyerere Day</t>
  </si>
  <si>
    <t xml:space="preserve">UK313Kis</t>
  </si>
  <si>
    <t xml:space="preserve">UK313Eng</t>
  </si>
  <si>
    <t xml:space="preserve">Live Program from the Goverment</t>
  </si>
  <si>
    <t xml:space="preserve">Independent day live coverage</t>
  </si>
  <si>
    <t xml:space="preserve">Live Coverage, Askofu wa Anglican akiapishwa</t>
  </si>
  <si>
    <t xml:space="preserve">Broadcast with Error</t>
  </si>
  <si>
    <t xml:space="preserve">UK401Kis</t>
  </si>
  <si>
    <t xml:space="preserve">UK401Eng</t>
  </si>
  <si>
    <t xml:space="preserve">UK402Kis</t>
  </si>
  <si>
    <t xml:space="preserve">UK402Eng</t>
  </si>
  <si>
    <t xml:space="preserve">UK403Kis</t>
  </si>
  <si>
    <t xml:space="preserve">UK403Eng</t>
  </si>
  <si>
    <t xml:space="preserve">They cut the program before it ends </t>
  </si>
  <si>
    <t xml:space="preserve">UK3034Eng</t>
  </si>
  <si>
    <t xml:space="preserve">UK408Kis</t>
  </si>
  <si>
    <t xml:space="preserve">UK408Eng</t>
  </si>
  <si>
    <t xml:space="preserve">UK409Kis</t>
  </si>
  <si>
    <t xml:space="preserve">UK409Eng</t>
  </si>
  <si>
    <t xml:space="preserve">UK409Kisw</t>
  </si>
  <si>
    <t xml:space="preserve">Live broadcast</t>
  </si>
  <si>
    <t xml:space="preserve">UK410Kisw</t>
  </si>
  <si>
    <t xml:space="preserve">UK410Eng</t>
  </si>
  <si>
    <t xml:space="preserve">KS Season1 EP1 PAL</t>
  </si>
  <si>
    <t xml:space="preserve">Not Broadcasted</t>
  </si>
  <si>
    <t xml:space="preserve">KS Season2 EP1 PAL</t>
  </si>
  <si>
    <t xml:space="preserve">KS Season1 EP2 PAL</t>
  </si>
  <si>
    <t xml:space="preserve">KS Season1 EP3 PAL</t>
  </si>
  <si>
    <t xml:space="preserve">KS Season3 EP1 PAL</t>
  </si>
  <si>
    <t xml:space="preserve">KS Season1 EP4PAL</t>
  </si>
  <si>
    <t xml:space="preserve">Not Broadcasted because of Live coverage</t>
  </si>
  <si>
    <t xml:space="preserve">KS Season4 EP1 PAL</t>
  </si>
  <si>
    <t xml:space="preserve">KS Season1 EP4 PAL</t>
  </si>
  <si>
    <t xml:space="preserve">KS Season1 EP5 PAL</t>
  </si>
  <si>
    <t xml:space="preserve">KS Season5 EP1 PAL</t>
  </si>
  <si>
    <t xml:space="preserve">KS Season6 EP1 PAL</t>
  </si>
  <si>
    <t xml:space="preserve">KS Season1 EP6 PAL</t>
  </si>
  <si>
    <t xml:space="preserve">KS Season7 EP1 PAL</t>
  </si>
  <si>
    <t xml:space="preserve">KS Season8 EP1 PAL</t>
  </si>
  <si>
    <t xml:space="preserve">KS Season9 EP1 PAL</t>
  </si>
  <si>
    <t xml:space="preserve">KS Season10 EP1 PAL</t>
  </si>
  <si>
    <t xml:space="preserve">KS Season11 EP1 PAL</t>
  </si>
  <si>
    <t xml:space="preserve">KS Season12 EP1 PAL</t>
  </si>
  <si>
    <t xml:space="preserve">KS Season13 EP1 PAL</t>
  </si>
  <si>
    <t xml:space="preserve">Day of Week</t>
  </si>
  <si>
    <t xml:space="preserve">Watchtime</t>
  </si>
  <si>
    <t xml:space="preserve">Sat</t>
  </si>
  <si>
    <t xml:space="preserve">Sun</t>
  </si>
  <si>
    <t xml:space="preserve">Mon</t>
  </si>
  <si>
    <t xml:space="preserve">Schedule issues with TBC1</t>
  </si>
  <si>
    <t xml:space="preserve">Tue</t>
  </si>
  <si>
    <t xml:space="preserve">Episode began late</t>
  </si>
  <si>
    <t xml:space="preserve">Wed</t>
  </si>
  <si>
    <t xml:space="preserve">Thu</t>
  </si>
  <si>
    <t xml:space="preserve">Fri</t>
  </si>
  <si>
    <t xml:space="preserve">Episode shown at wrong time</t>
  </si>
  <si>
    <t xml:space="preserve">Special program for Islamic </t>
  </si>
  <si>
    <t xml:space="preserve">Began with wrong episode then changed to correct one</t>
  </si>
  <si>
    <t xml:space="preserve">Union Day documentary broadcast on TBC1</t>
  </si>
  <si>
    <t xml:space="preserve">Episode Cut Short</t>
  </si>
  <si>
    <t xml:space="preserve">Meimosi celebrations broadcast on TBC - episode cut short at 9:16</t>
  </si>
  <si>
    <t xml:space="preserve">Episode cut short at 14:30 and continue after two minutes</t>
  </si>
  <si>
    <t xml:space="preserve">Live Parliamentary Session </t>
  </si>
  <si>
    <t xml:space="preserve">Agricultural Programmes due to Nanenane day</t>
  </si>
  <si>
    <t xml:space="preserve">Museven in Tanzania live coverage</t>
  </si>
  <si>
    <t xml:space="preserve">Union Day Coverage</t>
  </si>
  <si>
    <t xml:space="preserve">The show cut shortly at 9:15 for live coverage</t>
  </si>
  <si>
    <t xml:space="preserve">HDIF Y2Q4</t>
  </si>
  <si>
    <t xml:space="preserve">Black and white</t>
  </si>
  <si>
    <t xml:space="preserve">Program cut shortly</t>
  </si>
  <si>
    <t xml:space="preserve">TBC technical error</t>
  </si>
  <si>
    <t xml:space="preserve">Live coverage </t>
  </si>
  <si>
    <t xml:space="preserve">Usafi wa Mazingira - Umuhimu Wa Elimu</t>
  </si>
  <si>
    <t xml:space="preserve">Live program from the Goverment</t>
  </si>
  <si>
    <t xml:space="preserve">Kilimani Sesame</t>
  </si>
  <si>
    <t xml:space="preserve">Nyerere Day Live</t>
  </si>
  <si>
    <t xml:space="preserve">Live Program from the President</t>
  </si>
  <si>
    <t xml:space="preserve">Kilimani Sesame </t>
  </si>
  <si>
    <t xml:space="preserve">Kilimani Sesame EP5</t>
  </si>
  <si>
    <t xml:space="preserve">AK201Kis</t>
  </si>
  <si>
    <t xml:space="preserve">AK201Eng</t>
  </si>
  <si>
    <t xml:space="preserve">AK202Kis</t>
  </si>
  <si>
    <t xml:space="preserve">AK202Eng</t>
  </si>
  <si>
    <t xml:space="preserve">Kilimani Sesame 5</t>
  </si>
  <si>
    <t xml:space="preserve">AK203Kis</t>
  </si>
  <si>
    <t xml:space="preserve">AK203Eng</t>
  </si>
  <si>
    <t xml:space="preserve">Kilimani Sesame 6</t>
  </si>
  <si>
    <t xml:space="preserve">Kilimani Sesame 7</t>
  </si>
  <si>
    <t xml:space="preserve">Kilimani Sesame 8</t>
  </si>
  <si>
    <t xml:space="preserve">Kilimani Sesame 9</t>
  </si>
  <si>
    <t xml:space="preserve">*****</t>
  </si>
  <si>
    <t xml:space="preserve">No details</t>
  </si>
  <si>
    <t xml:space="preserve">Kilimani Sesame 10</t>
  </si>
  <si>
    <t xml:space="preserve">Live coverage</t>
  </si>
  <si>
    <t xml:space="preserve">AKEPS3</t>
  </si>
  <si>
    <t xml:space="preserve">Kilimani Sesame 11</t>
  </si>
  <si>
    <t xml:space="preserve">Kilimani Sesame 12</t>
  </si>
  <si>
    <t xml:space="preserve">AK204Kis</t>
  </si>
  <si>
    <t xml:space="preserve">AK204Eng</t>
  </si>
  <si>
    <t xml:space="preserve">Easter Live</t>
  </si>
  <si>
    <t xml:space="preserve">Kilimani Sesame 13</t>
  </si>
  <si>
    <t xml:space="preserve">AK205Kis</t>
  </si>
  <si>
    <t xml:space="preserve">AK205Eng</t>
  </si>
  <si>
    <t xml:space="preserve">AK206Kis</t>
  </si>
  <si>
    <t xml:space="preserve">AK206Eng</t>
  </si>
  <si>
    <t xml:space="preserve">Kilimani Sesame 14</t>
  </si>
  <si>
    <t xml:space="preserve">Kilimani Sesame 01</t>
  </si>
  <si>
    <t xml:space="preserve">AK207Kis</t>
  </si>
  <si>
    <t xml:space="preserve">AK207Eng</t>
  </si>
  <si>
    <t xml:space="preserve">Kilimani Sesame 02</t>
  </si>
  <si>
    <t xml:space="preserve">AK208Kis</t>
  </si>
  <si>
    <t xml:space="preserve">AK208Eng</t>
  </si>
  <si>
    <t xml:space="preserve">AK209Kis</t>
  </si>
  <si>
    <t xml:space="preserve">AK209Eng</t>
  </si>
  <si>
    <t xml:space="preserve">AK210Kis</t>
  </si>
  <si>
    <t xml:space="preserve">AK210Eng</t>
  </si>
  <si>
    <t xml:space="preserve">AK211Kis</t>
  </si>
  <si>
    <t xml:space="preserve">AK211Eng</t>
  </si>
  <si>
    <t xml:space="preserve">AK212Kis</t>
  </si>
  <si>
    <t xml:space="preserve">AK212Eng</t>
  </si>
  <si>
    <t xml:space="preserve">AK213Kis</t>
  </si>
  <si>
    <t xml:space="preserve">AK213Eng</t>
  </si>
  <si>
    <t xml:space="preserve">AK214Kis</t>
  </si>
  <si>
    <t xml:space="preserve">AK214Eng</t>
  </si>
  <si>
    <t xml:space="preserve">*</t>
  </si>
  <si>
    <t xml:space="preserve">Kilimani Sesame 1</t>
  </si>
  <si>
    <t xml:space="preserve">AK2111Eng</t>
  </si>
  <si>
    <t xml:space="preserve">Kilimani Sesame 2</t>
  </si>
  <si>
    <t xml:space="preserve">Kilimani Sesame 3</t>
  </si>
  <si>
    <t xml:space="preserve">Kilimani Sesame 4</t>
  </si>
  <si>
    <t xml:space="preserve">AK215Kis</t>
  </si>
  <si>
    <t xml:space="preserve">AK215Eng</t>
  </si>
  <si>
    <t xml:space="preserve">AK216Kis</t>
  </si>
  <si>
    <t xml:space="preserve">AK217Kis</t>
  </si>
  <si>
    <t xml:space="preserve">AK217Eng</t>
  </si>
  <si>
    <t xml:space="preserve">AK218Kis</t>
  </si>
  <si>
    <t xml:space="preserve">AK218Eng</t>
  </si>
  <si>
    <t xml:space="preserve">AK219Kis</t>
  </si>
  <si>
    <t xml:space="preserve">AK219Eng</t>
  </si>
  <si>
    <t xml:space="preserve">Live program</t>
  </si>
  <si>
    <t xml:space="preserve">AK220Kis</t>
  </si>
  <si>
    <t xml:space="preserve">AK220Eng</t>
  </si>
  <si>
    <t xml:space="preserve">AK221Kis</t>
  </si>
  <si>
    <t xml:space="preserve">AK221Eng</t>
  </si>
  <si>
    <t xml:space="preserve">Date </t>
  </si>
  <si>
    <t xml:space="preserve">Compiled</t>
  </si>
  <si>
    <t xml:space="preserve">Delivered </t>
  </si>
  <si>
    <t xml:space="preserve">Scheduled Date for Broadcasting</t>
  </si>
  <si>
    <t xml:space="preserve">Broadcasted on</t>
  </si>
  <si>
    <t xml:space="preserve">Any other Notes</t>
  </si>
  <si>
    <t xml:space="preserve">Compiled and sent</t>
  </si>
  <si>
    <t xml:space="preserve">18/02/2017</t>
  </si>
  <si>
    <t xml:space="preserve">UK108</t>
  </si>
  <si>
    <t xml:space="preserve">UK109</t>
  </si>
  <si>
    <t xml:space="preserve">UK110</t>
  </si>
  <si>
    <t xml:space="preserve">UK111</t>
  </si>
  <si>
    <t xml:space="preserve">UK112</t>
  </si>
  <si>
    <t xml:space="preserve">UK113</t>
  </si>
  <si>
    <t xml:space="preserve">UK201</t>
  </si>
  <si>
    <t xml:space="preserve">UK202</t>
  </si>
  <si>
    <t xml:space="preserve">UK203</t>
  </si>
  <si>
    <t xml:space="preserve">UK204</t>
  </si>
  <si>
    <t xml:space="preserve">UK205</t>
  </si>
  <si>
    <t xml:space="preserve">UK206</t>
  </si>
  <si>
    <t xml:space="preserve">UK207</t>
  </si>
  <si>
    <t xml:space="preserve">UK208</t>
  </si>
  <si>
    <t xml:space="preserve">UK209</t>
  </si>
  <si>
    <t xml:space="preserve">UK210</t>
  </si>
  <si>
    <t xml:space="preserve">UK211</t>
  </si>
  <si>
    <t xml:space="preserve">UK212</t>
  </si>
  <si>
    <t xml:space="preserve">UK213</t>
  </si>
  <si>
    <t xml:space="preserve">UK301</t>
  </si>
  <si>
    <t xml:space="preserve">Kiswahili</t>
  </si>
  <si>
    <t xml:space="preserve">UK302</t>
  </si>
  <si>
    <t xml:space="preserve">UK303</t>
  </si>
  <si>
    <t xml:space="preserve">UK304</t>
  </si>
  <si>
    <t xml:space="preserve">UK305</t>
  </si>
  <si>
    <t xml:space="preserve">UK306</t>
  </si>
  <si>
    <t xml:space="preserve">UK307</t>
  </si>
  <si>
    <t xml:space="preserve">UK308</t>
  </si>
  <si>
    <t xml:space="preserve">UK309</t>
  </si>
  <si>
    <t xml:space="preserve">UK310</t>
  </si>
  <si>
    <t xml:space="preserve">Program started at 09:36 and ends at 10:15</t>
  </si>
  <si>
    <t xml:space="preserve">UK311</t>
  </si>
  <si>
    <t xml:space="preserve">Akili saa 9:15 then UK</t>
  </si>
  <si>
    <t xml:space="preserve">Delivered Episodes</t>
  </si>
  <si>
    <t xml:space="preserve">Date of Delivery</t>
  </si>
  <si>
    <t xml:space="preserve">Date record is entered</t>
  </si>
  <si>
    <t xml:space="preserve">AK107,UK307</t>
  </si>
  <si>
    <t xml:space="preserve">9am-10am</t>
  </si>
  <si>
    <t xml:space="preserve">AK109, UK -</t>
  </si>
  <si>
    <t xml:space="preserve">comment</t>
  </si>
  <si>
    <t xml:space="preserve">AK 202,UK 302</t>
  </si>
  <si>
    <t xml:space="preserve">Kiswahili, English</t>
  </si>
  <si>
    <t xml:space="preserve">AK201,UK301</t>
  </si>
  <si>
    <t xml:space="preserve">AK203,UK303</t>
  </si>
  <si>
    <t xml:space="preserve">AK202,UK302</t>
  </si>
  <si>
    <t xml:space="preserve">AK204,UK304</t>
  </si>
  <si>
    <t xml:space="preserve">AK205,UK305</t>
  </si>
  <si>
    <t xml:space="preserve">9.15 am - 10 am</t>
  </si>
  <si>
    <t xml:space="preserve">AK206,UK306</t>
  </si>
  <si>
    <t xml:space="preserve">AK207,UK307</t>
  </si>
  <si>
    <t xml:space="preserve">9.15 am- 10 am</t>
  </si>
  <si>
    <t xml:space="preserve">AK208,UK308</t>
  </si>
  <si>
    <t xml:space="preserve">9.10 am - 10 am</t>
  </si>
  <si>
    <t xml:space="preserve">AK209,UK309</t>
  </si>
  <si>
    <t xml:space="preserve">AK205, UK305</t>
  </si>
  <si>
    <t xml:space="preserve">AK210,UK310</t>
  </si>
  <si>
    <t xml:space="preserve">AK206, UK306</t>
  </si>
  <si>
    <t xml:space="preserve">9.20 am - 10 am</t>
  </si>
  <si>
    <t xml:space="preserve">AK211, UK311</t>
  </si>
  <si>
    <t xml:space="preserve">AK212, UK312</t>
  </si>
  <si>
    <t xml:space="preserve">AK207, UK307</t>
  </si>
  <si>
    <t xml:space="preserve">9.20am - 10 am</t>
  </si>
  <si>
    <t xml:space="preserve">AK213, UK313</t>
  </si>
  <si>
    <t xml:space="preserve">AK213, UK213</t>
  </si>
  <si>
    <t xml:space="preserve">AK208, UK308</t>
  </si>
  <si>
    <t xml:space="preserve">English,Kiswahili</t>
  </si>
  <si>
    <t xml:space="preserve">AK210, UK310</t>
  </si>
  <si>
    <t xml:space="preserve">9.25 am - 10 am</t>
  </si>
  <si>
    <t xml:space="preserve">Comment</t>
  </si>
  <si>
    <t xml:space="preserve">AK214,UK301</t>
  </si>
  <si>
    <t xml:space="preserve">AK215,UK302</t>
  </si>
  <si>
    <t xml:space="preserve">AK216,UK303</t>
  </si>
  <si>
    <t xml:space="preserve">AK217,UK201</t>
  </si>
  <si>
    <t xml:space="preserve">AK218,UK202</t>
  </si>
  <si>
    <t xml:space="preserve">AK219,UK203</t>
  </si>
  <si>
    <t xml:space="preserve">9.30 am - 10.15 am</t>
  </si>
  <si>
    <t xml:space="preserve">AK220,UK204</t>
  </si>
  <si>
    <t xml:space="preserve">9.20 am - 10.20 am</t>
  </si>
  <si>
    <t xml:space="preserve">AK.108</t>
  </si>
  <si>
    <t xml:space="preserve">20/08/2016</t>
  </si>
  <si>
    <t xml:space="preserve">AK.109</t>
  </si>
  <si>
    <t xml:space="preserve">AK.110</t>
  </si>
  <si>
    <t xml:space="preserve">AK.111</t>
  </si>
  <si>
    <t xml:space="preserve">AK.112</t>
  </si>
  <si>
    <t xml:space="preserve">AK. 113</t>
  </si>
  <si>
    <t xml:space="preserve">AK.114</t>
  </si>
  <si>
    <t xml:space="preserve">AK. 115</t>
  </si>
  <si>
    <t xml:space="preserve">AK. 116</t>
  </si>
  <si>
    <t xml:space="preserve">AK. 117</t>
  </si>
  <si>
    <t xml:space="preserve">AK. 118</t>
  </si>
  <si>
    <t xml:space="preserve">AK. 119</t>
  </si>
  <si>
    <t xml:space="preserve">AK. 120</t>
  </si>
  <si>
    <t xml:space="preserve">AK. 121</t>
  </si>
  <si>
    <t xml:space="preserve">AK. 122</t>
  </si>
  <si>
    <t xml:space="preserve">AK. 123</t>
  </si>
  <si>
    <t xml:space="preserve">AK. 124</t>
  </si>
  <si>
    <t xml:space="preserve">AK. 125</t>
  </si>
  <si>
    <t xml:space="preserve">AK. 126</t>
  </si>
  <si>
    <t xml:space="preserve">AK.113</t>
  </si>
  <si>
    <t xml:space="preserve">AK.115</t>
  </si>
  <si>
    <t xml:space="preserve">AK.116</t>
  </si>
  <si>
    <t xml:space="preserve">AK.117</t>
  </si>
  <si>
    <t xml:space="preserve">AK.118</t>
  </si>
  <si>
    <t xml:space="preserve">AK.119</t>
  </si>
  <si>
    <t xml:space="preserve">AK.120</t>
  </si>
  <si>
    <t xml:space="preserve">AK.121</t>
  </si>
  <si>
    <t xml:space="preserve">AK.122</t>
  </si>
  <si>
    <t xml:space="preserve">AK.123</t>
  </si>
  <si>
    <t xml:space="preserve">AK.124</t>
  </si>
  <si>
    <t xml:space="preserve">AK.125</t>
  </si>
  <si>
    <t xml:space="preserve">AK.126</t>
  </si>
  <si>
    <t xml:space="preserve">AK. </t>
  </si>
  <si>
    <t xml:space="preserve">AK....</t>
  </si>
  <si>
    <t xml:space="preserve">Program started at 09:00am</t>
  </si>
  <si>
    <t xml:space="preserve">714,00</t>
  </si>
  <si>
    <t xml:space="preserve">SCHEDULE</t>
  </si>
  <si>
    <t xml:space="preserve">March 5th, 2018</t>
  </si>
  <si>
    <t xml:space="preserve">AKpromos with logo and no logos</t>
  </si>
  <si>
    <t xml:space="preserve">Delivered via GD</t>
  </si>
  <si>
    <t xml:space="preserve">March 6th 2018</t>
  </si>
  <si>
    <t xml:space="preserve">March 10th</t>
  </si>
  <si>
    <t xml:space="preserve">First broadcast will be Saturday @1000am and 1030am</t>
  </si>
  <si>
    <t xml:space="preserve">Repeat slots, Thursday and Friday @1630hrs respectively</t>
  </si>
  <si>
    <t xml:space="preserve">Programmes to start airing on 10th March, 2018.</t>
  </si>
  <si>
    <t xml:space="preserve">No details from Geopoll</t>
  </si>
  <si>
    <t xml:space="preserve">Kinyarwanda</t>
  </si>
  <si>
    <t xml:space="preserve">did not show</t>
  </si>
  <si>
    <t xml:space="preserve">*no results</t>
  </si>
  <si>
    <t xml:space="preserve">30/6/2018 </t>
  </si>
  <si>
    <t xml:space="preserve">23/6/2018 </t>
  </si>
  <si>
    <t xml:space="preserve">16/6/2018</t>
  </si>
  <si>
    <t xml:space="preserve">Akili and Me Episode</t>
  </si>
  <si>
    <t xml:space="preserve">Ubongo Kids Episode</t>
  </si>
  <si>
    <t xml:space="preserve">UK 202</t>
  </si>
  <si>
    <t xml:space="preserve">NO BROADCAST</t>
  </si>
  <si>
    <t xml:space="preserve">???</t>
  </si>
  <si>
    <t xml:space="preserve">UK204 Eng</t>
  </si>
  <si>
    <t xml:space="preserve">UK205 Eng</t>
  </si>
  <si>
    <t xml:space="preserve">AK105 Eng??</t>
  </si>
  <si>
    <t xml:space="preserve">UK206 Eng</t>
  </si>
  <si>
    <t xml:space="preserve">AK106 Eng??</t>
  </si>
  <si>
    <t xml:space="preserve">UK207 Eng</t>
  </si>
  <si>
    <t xml:space="preserve">AK107 Eng</t>
  </si>
  <si>
    <t xml:space="preserve">UK208 Eng</t>
  </si>
  <si>
    <t xml:space="preserve">AK108 Eng</t>
  </si>
  <si>
    <t xml:space="preserve">UK201 Eng</t>
  </si>
  <si>
    <t xml:space="preserve">AK109 Eng</t>
  </si>
  <si>
    <t xml:space="preserve">UK202 Eng</t>
  </si>
  <si>
    <t xml:space="preserve">AK110 Eng</t>
  </si>
  <si>
    <t xml:space="preserve">UK203 Eng</t>
  </si>
  <si>
    <t xml:space="preserve">AK111 Eng</t>
  </si>
  <si>
    <t xml:space="preserve">AK112 Eng</t>
  </si>
  <si>
    <t xml:space="preserve">AK113 Eng</t>
  </si>
  <si>
    <t xml:space="preserve">AK114 Eng</t>
  </si>
  <si>
    <t xml:space="preserve">AK115 Eng</t>
  </si>
  <si>
    <t xml:space="preserve">AK106 Eng</t>
  </si>
  <si>
    <t xml:space="preserve">NOT SHOWN - breaking news</t>
  </si>
  <si>
    <t xml:space="preserve">16/6/2018 </t>
  </si>
  <si>
    <t xml:space="preserve">equip t stories</t>
  </si>
  <si>
    <t xml:space="preserve">AK102r_Radio</t>
  </si>
  <si>
    <t xml:space="preserve">kukinga na malaria</t>
  </si>
  <si>
    <t xml:space="preserve">AK103r_Radio</t>
  </si>
  <si>
    <t xml:space="preserve">Nyuki na Nyigu </t>
  </si>
  <si>
    <t xml:space="preserve">AK104r_Radio</t>
  </si>
  <si>
    <t xml:space="preserve">Kole na Kode </t>
  </si>
  <si>
    <t xml:space="preserve">AK105r_Radio</t>
  </si>
  <si>
    <t xml:space="preserve">Moto</t>
  </si>
  <si>
    <t xml:space="preserve">AK106r_Radio</t>
  </si>
  <si>
    <t xml:space="preserve">Yangeyange</t>
  </si>
  <si>
    <t xml:space="preserve">Live coverage, President awards JWTZ armies</t>
  </si>
  <si>
    <t xml:space="preserve">Live Coverage, Zambia and Chad leaders were in Dar on state visit</t>
  </si>
  <si>
    <t xml:space="preserve">AK107r_Radio</t>
  </si>
  <si>
    <t xml:space="preserve">Nani Mshindi wa Rede</t>
  </si>
  <si>
    <t xml:space="preserve">AK108r_Radio</t>
  </si>
  <si>
    <t xml:space="preserve">Ninapenda Nyumbani</t>
  </si>
  <si>
    <t xml:space="preserve">AK109r_Radio</t>
  </si>
  <si>
    <t xml:space="preserve">Upendo</t>
  </si>
  <si>
    <t xml:space="preserve">AK110r_Radio</t>
  </si>
  <si>
    <t xml:space="preserve">Nyoka Mkubwa</t>
  </si>
  <si>
    <t xml:space="preserve">***</t>
  </si>
  <si>
    <t xml:space="preserve">No sample </t>
  </si>
  <si>
    <t xml:space="preserve">Ninatamani kuanza shule</t>
  </si>
  <si>
    <t xml:space="preserve">Shule Yangu</t>
  </si>
  <si>
    <t xml:space="preserve">Kuku na Kanga</t>
  </si>
  <si>
    <t xml:space="preserve">Live coverage from the President</t>
  </si>
  <si>
    <t xml:space="preserve">Special program from TBC Taifa</t>
  </si>
  <si>
    <t xml:space="preserve">AK101r_Radio</t>
  </si>
  <si>
    <t xml:space="preserve">CCM Meeting was live broadcasted </t>
  </si>
  <si>
    <t xml:space="preserve">Live program from Goverment </t>
  </si>
  <si>
    <t xml:space="preserve">****</t>
  </si>
  <si>
    <t xml:space="preserve">No sample data</t>
  </si>
  <si>
    <t xml:space="preserve">Ubongo Kids Radio EP1</t>
  </si>
  <si>
    <t xml:space="preserve">Independent Day Live Coverage</t>
  </si>
  <si>
    <t xml:space="preserve">Ubongo Kids Radio EP2</t>
  </si>
  <si>
    <t xml:space="preserve">Ubongo Kids Radio EP3</t>
  </si>
  <si>
    <t xml:space="preserve">Ubongo Kids Radio EP4</t>
  </si>
  <si>
    <t xml:space="preserve">Live Coverage</t>
  </si>
  <si>
    <t xml:space="preserve">Akili and Sesame Content EP1</t>
  </si>
  <si>
    <t xml:space="preserve">Akili and Sesame Content EP2</t>
  </si>
  <si>
    <t xml:space="preserve">Akili and Sesame Content EP3</t>
  </si>
  <si>
    <t xml:space="preserve">Akili and Sesame Content EP4</t>
  </si>
  <si>
    <t xml:space="preserve">Akili and Sesame Content EP5</t>
  </si>
  <si>
    <t xml:space="preserve">Akili and Sesame Content EP6</t>
  </si>
  <si>
    <t xml:space="preserve">Akili and Sesame Content EP7</t>
  </si>
  <si>
    <t xml:space="preserve">Akili and Sesame Content EP8</t>
  </si>
  <si>
    <t xml:space="preserve">Akili and Sesame Content EP9</t>
  </si>
  <si>
    <t xml:space="preserve">Akili and Sesame Content EP10</t>
  </si>
  <si>
    <t xml:space="preserve">Akili and Sesame Content EP11</t>
  </si>
  <si>
    <t xml:space="preserve">Akili and Sesame Content EP12</t>
  </si>
  <si>
    <t xml:space="preserve">Akili and Sesame Content EP13</t>
  </si>
  <si>
    <t xml:space="preserve">Akili and Sesame Content EP14</t>
  </si>
  <si>
    <t xml:space="preserve">Akili and Sesame Content EP15</t>
  </si>
  <si>
    <t xml:space="preserve">Akili and Sesame Content EP16</t>
  </si>
  <si>
    <t xml:space="preserve">Akili and Sesame Content EP17</t>
  </si>
  <si>
    <t xml:space="preserve">Akili and Sesame Content EP18</t>
  </si>
  <si>
    <t xml:space="preserve">Akili and Sesame Content EP19</t>
  </si>
  <si>
    <t xml:space="preserve">Akili and Sesame Content EP20</t>
  </si>
  <si>
    <t xml:space="preserve">Rerun episode season 1</t>
  </si>
  <si>
    <t xml:space="preserve">NTV TOTAL</t>
  </si>
  <si>
    <t xml:space="preserve">2/1/2016 - Saturday</t>
  </si>
  <si>
    <t xml:space="preserve">9/1/2016 - Saturday</t>
  </si>
  <si>
    <t xml:space="preserve">16/1/2016 - Saturday</t>
  </si>
  <si>
    <t xml:space="preserve">23/1/2016 - Saturday</t>
  </si>
  <si>
    <t xml:space="preserve">30/1/2016 - Saturday</t>
  </si>
  <si>
    <t xml:space="preserve">6/2/2016 - Saturday</t>
  </si>
  <si>
    <t xml:space="preserve">13/2/2016 - Saturday</t>
  </si>
  <si>
    <t xml:space="preserve">20/2/2016 - Saturday</t>
  </si>
  <si>
    <t xml:space="preserve">27/2/2016 - Saturday</t>
  </si>
  <si>
    <t xml:space="preserve">5/3/2016 - Saturday</t>
  </si>
  <si>
    <t xml:space="preserve">12/3/2016 - Saturday</t>
  </si>
  <si>
    <t xml:space="preserve">19/3/2016 - Saturday</t>
  </si>
  <si>
    <t xml:space="preserve">26/3/2016 - Saturday</t>
  </si>
  <si>
    <t xml:space="preserve">2/4/2016 - Saturday</t>
  </si>
  <si>
    <t xml:space="preserve">9/4/2016 - Saturday</t>
  </si>
  <si>
    <t xml:space="preserve">16/4/2016 - Saturday</t>
  </si>
  <si>
    <t xml:space="preserve">23/4/2016 - Saturday</t>
  </si>
  <si>
    <t xml:space="preserve">30/4/2016 - Saturday</t>
  </si>
  <si>
    <t xml:space="preserve">7/5/2016 - Saturday</t>
  </si>
  <si>
    <t xml:space="preserve">14/5/2016 - Saturday</t>
  </si>
  <si>
    <t xml:space="preserve">21/5/2016 - Saturday</t>
  </si>
  <si>
    <t xml:space="preserve">28/5/2016 - Saturday</t>
  </si>
  <si>
    <t xml:space="preserve">4/6/2016 - Saturday</t>
  </si>
  <si>
    <t xml:space="preserve">11/6/2016 - Saturday</t>
  </si>
  <si>
    <t xml:space="preserve">18/6/2016 - Saturday</t>
  </si>
  <si>
    <t xml:space="preserve">25/6/2016 - Saturday</t>
  </si>
  <si>
    <t xml:space="preserve">2/7/2016 - Saturday</t>
  </si>
  <si>
    <t xml:space="preserve">9/7/2016 - Saturday</t>
  </si>
  <si>
    <t xml:space="preserve">16/7/2016 - Saturday</t>
  </si>
  <si>
    <t xml:space="preserve">23/7/2016 - Saturday</t>
  </si>
  <si>
    <t xml:space="preserve">30/7/2016 - Saturday</t>
  </si>
  <si>
    <t xml:space="preserve">6/8/2016 - Saturday</t>
  </si>
  <si>
    <t xml:space="preserve">13/8/2016 - Saturday</t>
  </si>
  <si>
    <t xml:space="preserve">20/8/2016 - Saturday</t>
  </si>
  <si>
    <t xml:space="preserve">27/8/2016 - Saturday</t>
  </si>
  <si>
    <t xml:space="preserve">3/9/2016 - Saturday</t>
  </si>
  <si>
    <t xml:space="preserve">10/9/2016 - Saturday</t>
  </si>
  <si>
    <t xml:space="preserve">17/9/2016 - Saturday</t>
  </si>
  <si>
    <t xml:space="preserve">24/9/2016 - Saturday</t>
  </si>
  <si>
    <t xml:space="preserve">1/10/2016 - Saturday</t>
  </si>
  <si>
    <t xml:space="preserve">8/10/2016 - Saturday</t>
  </si>
  <si>
    <t xml:space="preserve">15/10/2016 - Saturday</t>
  </si>
  <si>
    <t xml:space="preserve">22/10/2016 - Saturday</t>
  </si>
  <si>
    <t xml:space="preserve">29/10/2016 - Saturday</t>
  </si>
  <si>
    <t xml:space="preserve">5/11/2016 - Saturday</t>
  </si>
  <si>
    <t xml:space="preserve">12/11/2016 - Saturday</t>
  </si>
  <si>
    <t xml:space="preserve">19/11/2016 - Saturday</t>
  </si>
  <si>
    <t xml:space="preserve">26/11/2016 - Saturday</t>
  </si>
  <si>
    <t xml:space="preserve">3/12/2016 - Saturday</t>
  </si>
  <si>
    <t xml:space="preserve">10/12/2016 - Saturday</t>
  </si>
  <si>
    <t xml:space="preserve">17/12/2016 - Saturday</t>
  </si>
  <si>
    <t xml:space="preserve">24/12/2016 - Saturday</t>
  </si>
  <si>
    <t xml:space="preserve">31/12/2016 - Saturday</t>
  </si>
  <si>
    <t xml:space="preserve">Episode to be sent</t>
  </si>
  <si>
    <t xml:space="preserve">23/08/2016</t>
  </si>
  <si>
    <t xml:space="preserve">BB 210</t>
  </si>
  <si>
    <t xml:space="preserve">30/08/2016</t>
  </si>
  <si>
    <t xml:space="preserve">BB 211</t>
  </si>
  <si>
    <t xml:space="preserve">BB 212</t>
  </si>
  <si>
    <t xml:space="preserve">Delivered</t>
  </si>
  <si>
    <t xml:space="preserve">Time</t>
  </si>
  <si>
    <t xml:space="preserve">County</t>
  </si>
  <si>
    <t xml:space="preserve">Video</t>
  </si>
  <si>
    <t xml:space="preserve">QTV</t>
  </si>
  <si>
    <t xml:space="preserve">Primary (Full)</t>
  </si>
  <si>
    <t xml:space="preserve">Secondary (Full) </t>
  </si>
  <si>
    <t xml:space="preserve">Primary (Full) </t>
  </si>
  <si>
    <t xml:space="preserve">Secondary (Full)</t>
  </si>
  <si>
    <t xml:space="preserve">NTV Ke</t>
  </si>
  <si>
    <t xml:space="preserve">Secondary (1-min) </t>
  </si>
  <si>
    <t xml:space="preserve">9:00AM-9:30AM</t>
  </si>
  <si>
    <t xml:space="preserve">NTV Ug</t>
  </si>
  <si>
    <t xml:space="preserve">General Audience (1-min.)</t>
  </si>
  <si>
    <t xml:space="preserve">Primary (full)</t>
  </si>
  <si>
    <t xml:space="preserve">Primary Audience (Full)</t>
  </si>
  <si>
    <t xml:space="preserve">Secondary (1-min.)</t>
  </si>
  <si>
    <t xml:space="preserve">Secondary Audience (Full)</t>
  </si>
  <si>
    <t xml:space="preserve">NTV ke</t>
  </si>
  <si>
    <t xml:space="preserve">General Audience (1-min)</t>
  </si>
  <si>
    <t xml:space="preserve">General Audience (Full)</t>
  </si>
  <si>
    <t xml:space="preserve">Scheduled Websode</t>
  </si>
  <si>
    <t xml:space="preserve">Status</t>
  </si>
  <si>
    <t xml:space="preserve">Umoja</t>
  </si>
  <si>
    <t xml:space="preserve">Ndege Mjanja</t>
  </si>
  <si>
    <t xml:space="preserve">Major cut out</t>
  </si>
  <si>
    <t xml:space="preserve">Utafiti</t>
  </si>
  <si>
    <t xml:space="preserve">Epidode not stated at the actual time</t>
  </si>
  <si>
    <t xml:space="preserve">Epidode not shown due to prliament session </t>
  </si>
  <si>
    <t xml:space="preserve">Duara ni Umbo</t>
  </si>
  <si>
    <t xml:space="preserve">Mwanga</t>
  </si>
  <si>
    <t xml:space="preserve">Episode not show</t>
  </si>
  <si>
    <t xml:space="preserve">Parliament session</t>
  </si>
  <si>
    <t xml:space="preserve">Epidode not shown due to parliament session </t>
  </si>
  <si>
    <t xml:space="preserve">Desimali</t>
  </si>
  <si>
    <t xml:space="preserve">News bulletin ended earlier hence the show stated earlie</t>
  </si>
  <si>
    <t xml:space="preserve">Sisi Watoto</t>
  </si>
  <si>
    <t xml:space="preserve">Asilimia</t>
  </si>
  <si>
    <t xml:space="preserve">Bilionea wa Samaki</t>
  </si>
  <si>
    <t xml:space="preserve">Kipi Zaidi</t>
  </si>
  <si>
    <t xml:space="preserve">Herufi</t>
  </si>
  <si>
    <t xml:space="preserve">Muziki wa Hisabati</t>
  </si>
  <si>
    <t xml:space="preserve">Namba</t>
  </si>
  <si>
    <t xml:space="preserve">Unapenda Kufanya nini</t>
  </si>
  <si>
    <t xml:space="preserve">Stori ya vifaranga</t>
  </si>
  <si>
    <t xml:space="preserve">Mtoto wa Africa</t>
  </si>
  <si>
    <t xml:space="preserve">Wakati</t>
  </si>
  <si>
    <t xml:space="preserve">Malaria</t>
  </si>
  <si>
    <t xml:space="preserve">Enabling Genius 1&amp; 2</t>
  </si>
  <si>
    <t xml:space="preserve">Enabling Genius 3 &amp; 4</t>
  </si>
  <si>
    <t xml:space="preserve">Unapenda Kufanya Nini</t>
  </si>
  <si>
    <t xml:space="preserve">Usafi wa Mazingira</t>
  </si>
  <si>
    <t xml:space="preserve">Enabling Genius 1 &amp; 2</t>
  </si>
  <si>
    <t xml:space="preserve">Maumbo</t>
  </si>
  <si>
    <t xml:space="preserve">Mfumo wa Mwili</t>
  </si>
  <si>
    <t xml:space="preserve">Enabling Genius  5 &amp; 6</t>
  </si>
  <si>
    <t xml:space="preserve">Enabling Genius  7 &amp; 8</t>
  </si>
  <si>
    <t xml:space="preserve">Enabling Genius  </t>
  </si>
  <si>
    <t xml:space="preserve">Enabling Genius </t>
  </si>
  <si>
    <t xml:space="preserve">Enabling Geneous</t>
  </si>
  <si>
    <t xml:space="preserve">Inspiration from Mc Pilipili</t>
  </si>
  <si>
    <t xml:space="preserve">Vipimo</t>
  </si>
  <si>
    <t xml:space="preserve">Hesabu za Theluthi</t>
  </si>
  <si>
    <t xml:space="preserve">Hisabati mikakati</t>
  </si>
  <si>
    <t xml:space="preserve">Mipango</t>
  </si>
  <si>
    <t xml:space="preserve">Mc Pilipili</t>
  </si>
  <si>
    <t xml:space="preserve">No sample size</t>
  </si>
  <si>
    <t xml:space="preserve">  </t>
  </si>
  <si>
    <t xml:space="preserve">Akilis Birthday</t>
  </si>
  <si>
    <t xml:space="preserve">Season 3 Promo</t>
  </si>
  <si>
    <t xml:space="preserve">Special Talent</t>
  </si>
  <si>
    <t xml:space="preserve">Umuhimu wa Michezo</t>
  </si>
  <si>
    <t xml:space="preserve">Stranger danger</t>
  </si>
  <si>
    <t xml:space="preserve">Germs</t>
  </si>
  <si>
    <t xml:space="preserve">counting Songs</t>
  </si>
  <si>
    <t xml:space="preserve">Watoto na vipaji</t>
  </si>
  <si>
    <t xml:space="preserve">Ubongo open House</t>
  </si>
  <si>
    <t xml:space="preserve">--</t>
  </si>
  <si>
    <t xml:space="preserve">Sabasaba</t>
  </si>
  <si>
    <t xml:space="preserve">Ubongo Kids Songs</t>
  </si>
  <si>
    <t xml:space="preserve">Broadcast with error</t>
  </si>
  <si>
    <t xml:space="preserve">Broadcast earlier and the wrong episode</t>
  </si>
  <si>
    <t xml:space="preserve">Usalama Barabarani</t>
  </si>
  <si>
    <t xml:space="preserve">Live Program from the Government</t>
  </si>
  <si>
    <t xml:space="preserve">Ubongo Mixed Content</t>
  </si>
  <si>
    <t xml:space="preserve">Mix ya Akili Song</t>
  </si>
  <si>
    <t xml:space="preserve">Skip Counting</t>
  </si>
  <si>
    <t xml:space="preserve">Conflict Resolution</t>
  </si>
  <si>
    <t xml:space="preserve">Season 3 Mixer Songs</t>
  </si>
  <si>
    <t xml:space="preserve">Check viewership - Rais</t>
  </si>
  <si>
    <t xml:space="preserve">Homework</t>
  </si>
  <si>
    <t xml:space="preserve">Mixed Songs </t>
  </si>
  <si>
    <t xml:space="preserve">Kilimani Sesame EP6</t>
  </si>
  <si>
    <t xml:space="preserve">Season 2 Mixer Songs</t>
  </si>
  <si>
    <t xml:space="preserve">Kilimani Sesame EP7</t>
  </si>
  <si>
    <t xml:space="preserve">Kilimani Sesame EP8</t>
  </si>
  <si>
    <t xml:space="preserve">Animal Kingdom</t>
  </si>
  <si>
    <t xml:space="preserve">Mixed Content</t>
  </si>
  <si>
    <t xml:space="preserve">Caregiver </t>
  </si>
  <si>
    <t xml:space="preserve">IRC Caregiver</t>
  </si>
  <si>
    <t xml:space="preserve">IRC Belly Breathing</t>
  </si>
  <si>
    <t xml:space="preserve">IRC FeelingFaces</t>
  </si>
  <si>
    <t xml:space="preserve">IRC make it harder</t>
  </si>
  <si>
    <t xml:space="preserve"> IRC Song for a star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</si>
</sst>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mmm\-yyyy"/>
    <numFmt numFmtId="166" formatCode="mmmm\-yyyy"/>
    <numFmt numFmtId="167" formatCode="#,##0"/>
    <numFmt numFmtId="168" formatCode="General"/>
    <numFmt numFmtId="169" formatCode="#,##0.00"/>
    <numFmt numFmtId="170" formatCode="mmm&quot; - &quot;yyyy"/>
    <numFmt numFmtId="171" formatCode="mmm\-yyyy"/>
    <numFmt numFmtId="172" formatCode="m/d/yyyy"/>
    <numFmt numFmtId="173" formatCode="d\-mmm\-yyyy"/>
    <numFmt numFmtId="174" formatCode="mmmm\ d\ yyyy"/>
    <numFmt numFmtId="175" formatCode="h:mm:ss"/>
    <numFmt numFmtId="176" formatCode="mm/dd/yyyy"/>
    <numFmt numFmtId="177" formatCode="h:mm"/>
    <numFmt numFmtId="178" formatCode="d\-mmm\-yyyy"/>
    <numFmt numFmtId="179" formatCode="h:mm\ AM/PM"/>
    <numFmt numFmtId="180" formatCode="d\/m\/yy"/>
    <numFmt numFmtId="181" formatCode="yyyy\-mm\-dd"/>
    <numFmt numFmtId="182" formatCode="h\:mm\ AM/PM"/>
  </numFmts>
  <fonts count="4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sz val="10"/>
      <color rgb="FF262A2A"/>
      <name val="Arial"/>
      <family val="0"/>
      <charset val="1"/>
    </font>
    <font>
      <b val="true"/>
      <sz val="10"/>
      <name val="Arial"/>
      <family val="0"/>
      <charset val="1"/>
    </font>
    <font>
      <sz val="12"/>
      <color rgb="FF262A2A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1"/>
      <color rgb="FFFF0000"/>
      <name val="Cambria"/>
      <family val="0"/>
      <charset val="1"/>
    </font>
    <font>
      <sz val="11"/>
      <name val="Montserrat"/>
      <family val="0"/>
      <charset val="1"/>
    </font>
    <font>
      <b val="true"/>
      <sz val="11"/>
      <color rgb="FF000000"/>
      <name val="Montserrat"/>
      <family val="0"/>
      <charset val="1"/>
    </font>
    <font>
      <b val="true"/>
      <sz val="11"/>
      <name val="Montserrat"/>
      <family val="0"/>
      <charset val="1"/>
    </font>
    <font>
      <sz val="11"/>
      <color rgb="FF000000"/>
      <name val="Montserrat"/>
      <family val="0"/>
      <charset val="1"/>
    </font>
    <font>
      <sz val="12"/>
      <color rgb="FF000000"/>
      <name val="Trebuchet MS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Cambria"/>
      <family val="0"/>
      <charset val="1"/>
    </font>
    <font>
      <sz val="11"/>
      <color rgb="FFFFFFFF"/>
      <name val="Cambria"/>
      <family val="0"/>
      <charset val="1"/>
    </font>
    <font>
      <b val="true"/>
      <sz val="11"/>
      <color rgb="FF073763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6D9EEB"/>
      <name val="Cambria"/>
      <family val="0"/>
      <charset val="1"/>
    </font>
    <font>
      <b val="true"/>
      <sz val="11"/>
      <color rgb="FF274E13"/>
      <name val="Cambria"/>
      <family val="0"/>
      <charset val="1"/>
    </font>
    <font>
      <b val="true"/>
      <sz val="11"/>
      <color rgb="FF38761D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F0000"/>
      <name val="Arial"/>
      <family val="0"/>
      <charset val="1"/>
    </font>
    <font>
      <sz val="11"/>
      <color rgb="FF38761D"/>
      <name val="Arial"/>
      <family val="0"/>
      <charset val="1"/>
    </font>
    <font>
      <sz val="11"/>
      <color rgb="FF38761D"/>
      <name val="Cambria"/>
      <family val="0"/>
      <charset val="1"/>
    </font>
    <font>
      <b val="true"/>
      <sz val="14"/>
      <name val="Cambria"/>
      <family val="0"/>
      <charset val="1"/>
    </font>
    <font>
      <sz val="14"/>
      <name val="Cambria"/>
      <family val="0"/>
      <charset val="1"/>
    </font>
    <font>
      <sz val="14"/>
      <name val="Arial"/>
      <family val="0"/>
      <charset val="1"/>
    </font>
    <font>
      <sz val="10"/>
      <color rgb="FF262A2A"/>
      <name val="&quot;Open Sans&quot;"/>
      <family val="0"/>
      <charset val="1"/>
    </font>
    <font>
      <sz val="10"/>
      <color rgb="FF000000"/>
      <name val="Roboto"/>
      <family val="2"/>
    </font>
    <font>
      <sz val="11"/>
      <name val="&quot;Open Sans&quot;"/>
      <family val="0"/>
      <charset val="1"/>
    </font>
    <font>
      <b val="true"/>
      <sz val="11"/>
      <color rgb="FF000000"/>
      <name val="Cambria"/>
      <family val="0"/>
      <charset val="1"/>
    </font>
    <font>
      <sz val="12"/>
      <color rgb="FF262A2A"/>
      <name val="'Open Sans'"/>
      <family val="0"/>
      <charset val="1"/>
    </font>
    <font>
      <sz val="10"/>
      <color rgb="FF000000"/>
      <name val="&quot;Helvetica Neue&quot;"/>
      <family val="0"/>
      <charset val="1"/>
    </font>
    <font>
      <sz val="10"/>
      <name val="Cambria"/>
      <family val="0"/>
      <charset val="1"/>
    </font>
    <font>
      <b val="true"/>
      <sz val="10"/>
      <color rgb="FF000000"/>
      <name val="&quot;Helvetica Neue&quot;"/>
      <family val="0"/>
      <charset val="1"/>
    </font>
    <font>
      <sz val="10"/>
      <color rgb="FFFF0000"/>
      <name val="&quot;Helvetica Neue&quot;"/>
      <family val="0"/>
      <charset val="1"/>
    </font>
    <font>
      <sz val="9"/>
      <color rgb="FF262A2A"/>
      <name val="&quot;Open Sans&quot;"/>
      <family val="0"/>
      <charset val="1"/>
    </font>
    <font>
      <sz val="9"/>
      <color rgb="FF262A2A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4">
    <fill>
      <patternFill patternType="none"/>
    </fill>
    <fill>
      <patternFill patternType="gray125"/>
    </fill>
    <fill>
      <patternFill patternType="solid">
        <fgColor rgb="FFB7B7B7"/>
        <bgColor rgb="FFB4A7D6"/>
      </patternFill>
    </fill>
    <fill>
      <patternFill patternType="solid">
        <fgColor rgb="FFCCCCCC"/>
        <bgColor rgb="FFD9D2E9"/>
      </patternFill>
    </fill>
    <fill>
      <patternFill patternType="solid">
        <fgColor rgb="FFFFFFFF"/>
        <bgColor rgb="FFF9F9F9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5F5F5"/>
        <bgColor rgb="FFF9F9F9"/>
      </patternFill>
    </fill>
    <fill>
      <patternFill patternType="solid">
        <fgColor rgb="FFF9F9F9"/>
        <bgColor rgb="FFF5F5F5"/>
      </patternFill>
    </fill>
    <fill>
      <patternFill patternType="solid">
        <fgColor rgb="FFFF0000"/>
        <bgColor rgb="FF980000"/>
      </patternFill>
    </fill>
    <fill>
      <patternFill patternType="solid">
        <fgColor rgb="FF4A86E8"/>
        <bgColor rgb="FF6D9EEB"/>
      </patternFill>
    </fill>
    <fill>
      <patternFill patternType="solid">
        <fgColor rgb="FFD9EAD3"/>
        <bgColor rgb="FFD9D9D9"/>
      </patternFill>
    </fill>
    <fill>
      <patternFill patternType="solid">
        <fgColor rgb="FFB6D7A8"/>
        <bgColor rgb="FFB7E1CD"/>
      </patternFill>
    </fill>
    <fill>
      <patternFill patternType="solid">
        <fgColor rgb="FF6AA84F"/>
        <bgColor rgb="FF808000"/>
      </patternFill>
    </fill>
    <fill>
      <patternFill patternType="solid">
        <fgColor rgb="FF38761D"/>
        <bgColor rgb="FF274E13"/>
      </patternFill>
    </fill>
    <fill>
      <patternFill patternType="solid">
        <fgColor rgb="FFB4A7D6"/>
        <bgColor rgb="FFB7B7B7"/>
      </patternFill>
    </fill>
    <fill>
      <patternFill patternType="solid">
        <fgColor rgb="FF00FF00"/>
        <bgColor rgb="FF33CCCC"/>
      </patternFill>
    </fill>
    <fill>
      <patternFill patternType="solid">
        <fgColor rgb="FF666666"/>
        <bgColor rgb="FF38761D"/>
      </patternFill>
    </fill>
    <fill>
      <patternFill patternType="solid">
        <fgColor rgb="FFD9D2E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B7E1CD"/>
        <bgColor rgb="FFB6D7A8"/>
      </patternFill>
    </fill>
    <fill>
      <patternFill patternType="solid">
        <fgColor rgb="FFF4C7C3"/>
        <bgColor rgb="FFD9D2E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medium">
        <color rgb="FF1C4587"/>
      </bottom>
      <diagonal/>
    </border>
    <border diagonalUp="false" diagonalDown="false">
      <left/>
      <right style="thin">
        <color rgb="FFD9D9D9"/>
      </right>
      <top/>
      <bottom style="medium">
        <color rgb="FF1C458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dotted">
        <color rgb="FF38761D"/>
      </left>
      <right style="thin">
        <color rgb="FFD9D9D9"/>
      </right>
      <top style="dotted">
        <color rgb="FF38761D"/>
      </top>
      <bottom style="dotted">
        <color rgb="FF38761D"/>
      </bottom>
      <diagonal/>
    </border>
    <border diagonalUp="false" diagonalDown="false">
      <left style="thin">
        <color rgb="FFD9D9D9"/>
      </left>
      <right style="thin">
        <color rgb="FFD9D9D9"/>
      </right>
      <top style="dotted">
        <color rgb="FF38761D"/>
      </top>
      <bottom style="dotted">
        <color rgb="FF38761D"/>
      </bottom>
      <diagonal/>
    </border>
    <border diagonalUp="false" diagonalDown="false">
      <left style="thin">
        <color rgb="FFD9D9D9"/>
      </left>
      <right style="dotted">
        <color rgb="FF38761D"/>
      </right>
      <top style="dotted">
        <color rgb="FF38761D"/>
      </top>
      <bottom style="dotted">
        <color rgb="FF38761D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D9D9D9"/>
      </left>
      <right/>
      <top style="dotted">
        <color rgb="FF38761D"/>
      </top>
      <bottom style="dotted">
        <color rgb="FF38761D"/>
      </bottom>
      <diagonal/>
    </border>
    <border diagonalUp="false" diagonalDown="false">
      <left/>
      <right/>
      <top/>
      <bottom style="dotted">
        <color rgb="FF98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19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8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1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7" fillId="11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1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1" fillId="1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1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1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7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3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3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8" fontId="11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33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11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3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8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1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0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2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39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1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1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4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4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9" fontId="4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2" fontId="4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F4C7C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38761D"/>
      <rgbColor rgb="FF000080"/>
      <rgbColor rgb="FF808000"/>
      <rgbColor rgb="FF800080"/>
      <rgbColor rgb="FF008080"/>
      <rgbColor rgb="FFB7B7B7"/>
      <rgbColor rgb="FF4A86E8"/>
      <rgbColor rgb="FF6D9EEB"/>
      <rgbColor rgb="FF993366"/>
      <rgbColor rgb="FFF9F9F9"/>
      <rgbColor rgb="FFF5F5F5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FCE8B2"/>
      <rgbColor rgb="FFB7E1CD"/>
      <rgbColor rgb="FFCCCCCC"/>
      <rgbColor rgb="FFB4A7D6"/>
      <rgbColor rgb="FFF4C7C3"/>
      <rgbColor rgb="FF3366CC"/>
      <rgbColor rgb="FF33CCCC"/>
      <rgbColor rgb="FF99CC00"/>
      <rgbColor rgb="FFFFCC00"/>
      <rgbColor rgb="FFFF9900"/>
      <rgbColor rgb="FFFF6600"/>
      <rgbColor rgb="FF666666"/>
      <rgbColor rgb="FFB6D7A8"/>
      <rgbColor rgb="FF073763"/>
      <rgbColor rgb="FF6AA84F"/>
      <rgbColor rgb="FF003300"/>
      <rgbColor rgb="FF274E13"/>
      <rgbColor rgb="FF993300"/>
      <rgbColor rgb="FF993366"/>
      <rgbColor rgb="FF1C4587"/>
      <rgbColor rgb="FF26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1"/>
        <c:ser>
          <c:idx val="0"/>
          <c:order val="0"/>
          <c:tx>
            <c:strRef>
              <c:f>'Ubongo Kids - TBC1'!$H$1</c:f>
              <c:strCache>
                <c:ptCount val="1"/>
                <c:pt idx="0">
                  <c:v>Viewership</c:v>
                </c:pt>
              </c:strCache>
            </c:strRef>
          </c:tx>
          <c:spPr>
            <a:solidFill>
              <a:srgbClr val="3366cc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>
                <a:noFill/>
              </a:ln>
            </c:spPr>
          </c:dPt>
          <c:dPt>
            <c:idx val="16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7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71"/>
            <c:spPr>
              <a:solidFill>
                <a:srgbClr val="579d1c"/>
              </a:solidFill>
              <a:ln>
                <a:noFill/>
              </a:ln>
            </c:spPr>
          </c:dPt>
          <c:dPt>
            <c:idx val="17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74"/>
            <c:spPr>
              <a:solidFill>
                <a:srgbClr val="314004"/>
              </a:solidFill>
              <a:ln>
                <a:noFill/>
              </a:ln>
            </c:spPr>
          </c:dPt>
          <c:dPt>
            <c:idx val="17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76"/>
            <c:spPr>
              <a:solidFill>
                <a:srgbClr val="4b1f6f"/>
              </a:solidFill>
              <a:ln>
                <a:noFill/>
              </a:ln>
            </c:spPr>
          </c:dPt>
          <c:dPt>
            <c:idx val="17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7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79"/>
            <c:spPr>
              <a:solidFill>
                <a:srgbClr val="0084d1"/>
              </a:solidFill>
              <a:ln>
                <a:noFill/>
              </a:ln>
            </c:spPr>
          </c:dPt>
          <c:dPt>
            <c:idx val="18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8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8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83"/>
            <c:spPr>
              <a:solidFill>
                <a:srgbClr val="579d1c"/>
              </a:solidFill>
              <a:ln>
                <a:noFill/>
              </a:ln>
            </c:spPr>
          </c:dPt>
          <c:dPt>
            <c:idx val="18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8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6"/>
            <c:spPr>
              <a:solidFill>
                <a:srgbClr val="314004"/>
              </a:solidFill>
              <a:ln>
                <a:noFill/>
              </a:ln>
            </c:spPr>
          </c:dPt>
          <c:dPt>
            <c:idx val="18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88"/>
            <c:spPr>
              <a:solidFill>
                <a:srgbClr val="4b1f6f"/>
              </a:solidFill>
              <a:ln>
                <a:noFill/>
              </a:ln>
            </c:spPr>
          </c:dPt>
          <c:dPt>
            <c:idx val="18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9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9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9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9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9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9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9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9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9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9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0"/>
            <c:spPr>
              <a:solidFill>
                <a:srgbClr val="4b1f6f"/>
              </a:solidFill>
              <a:ln>
                <a:noFill/>
              </a:ln>
            </c:spPr>
          </c:dPt>
          <c:dPt>
            <c:idx val="20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0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03"/>
            <c:spPr>
              <a:solidFill>
                <a:srgbClr val="0084d1"/>
              </a:solidFill>
              <a:ln>
                <a:noFill/>
              </a:ln>
            </c:spPr>
          </c:dPt>
          <c:dPt>
            <c:idx val="204"/>
            <c:spPr>
              <a:solidFill>
                <a:srgbClr val="004586"/>
              </a:solidFill>
              <a:ln>
                <a:noFill/>
              </a:ln>
            </c:spPr>
          </c:dPt>
          <c:dPt>
            <c:idx val="20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0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07"/>
            <c:spPr>
              <a:solidFill>
                <a:srgbClr val="579d1c"/>
              </a:solidFill>
              <a:ln>
                <a:noFill/>
              </a:ln>
            </c:spPr>
          </c:dPt>
          <c:dPt>
            <c:idx val="20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09"/>
            <c:spPr>
              <a:solidFill>
                <a:srgbClr val="83caff"/>
              </a:solidFill>
              <a:ln>
                <a:noFill/>
              </a:ln>
            </c:spPr>
          </c:dPt>
          <c:dPt>
            <c:idx val="210"/>
            <c:spPr>
              <a:solidFill>
                <a:srgbClr val="314004"/>
              </a:solidFill>
              <a:ln>
                <a:noFill/>
              </a:ln>
            </c:spPr>
          </c:dPt>
          <c:dPt>
            <c:idx val="211"/>
            <c:spPr>
              <a:solidFill>
                <a:srgbClr val="aecf00"/>
              </a:solidFill>
              <a:ln>
                <a:noFill/>
              </a:ln>
            </c:spPr>
          </c:dPt>
          <c:dPt>
            <c:idx val="212"/>
            <c:spPr>
              <a:solidFill>
                <a:srgbClr val="4b1f6f"/>
              </a:solidFill>
              <a:ln>
                <a:noFill/>
              </a:ln>
            </c:spPr>
          </c:dPt>
          <c:dPt>
            <c:idx val="213"/>
            <c:spPr>
              <a:solidFill>
                <a:srgbClr val="ff950e"/>
              </a:solidFill>
              <a:ln>
                <a:noFill/>
              </a:ln>
            </c:spPr>
          </c:dPt>
          <c:dPt>
            <c:idx val="214"/>
            <c:spPr>
              <a:solidFill>
                <a:srgbClr val="c5000b"/>
              </a:solidFill>
              <a:ln>
                <a:noFill/>
              </a:ln>
            </c:spPr>
          </c:dPt>
          <c:dPt>
            <c:idx val="215"/>
            <c:spPr>
              <a:solidFill>
                <a:srgbClr val="0084d1"/>
              </a:solidFill>
              <a:ln>
                <a:noFill/>
              </a:ln>
            </c:spPr>
          </c:dPt>
          <c:dPt>
            <c:idx val="216"/>
            <c:spPr>
              <a:solidFill>
                <a:srgbClr val="004586"/>
              </a:solidFill>
              <a:ln>
                <a:noFill/>
              </a:ln>
            </c:spPr>
          </c:dPt>
          <c:dPt>
            <c:idx val="217"/>
            <c:spPr>
              <a:solidFill>
                <a:srgbClr val="ff420e"/>
              </a:solidFill>
              <a:ln>
                <a:noFill/>
              </a:ln>
            </c:spPr>
          </c:dPt>
          <c:dPt>
            <c:idx val="218"/>
            <c:spPr>
              <a:solidFill>
                <a:srgbClr val="ffd320"/>
              </a:solidFill>
              <a:ln>
                <a:noFill/>
              </a:ln>
            </c:spPr>
          </c:dPt>
          <c:dPt>
            <c:idx val="219"/>
            <c:spPr>
              <a:solidFill>
                <a:srgbClr val="579d1c"/>
              </a:solidFill>
              <a:ln>
                <a:noFill/>
              </a:ln>
            </c:spPr>
          </c:dPt>
          <c:dPt>
            <c:idx val="220"/>
            <c:spPr>
              <a:solidFill>
                <a:srgbClr val="7e0021"/>
              </a:solidFill>
              <a:ln>
                <a:noFill/>
              </a:ln>
            </c:spPr>
          </c:dPt>
          <c:dPt>
            <c:idx val="221"/>
            <c:spPr>
              <a:solidFill>
                <a:srgbClr val="83caff"/>
              </a:solidFill>
              <a:ln>
                <a:noFill/>
              </a:ln>
            </c:spPr>
          </c:dPt>
          <c:dPt>
            <c:idx val="222"/>
            <c:spPr>
              <a:solidFill>
                <a:srgbClr val="314004"/>
              </a:solidFill>
              <a:ln>
                <a:noFill/>
              </a:ln>
            </c:spPr>
          </c:dPt>
          <c:dPt>
            <c:idx val="223"/>
            <c:spPr>
              <a:solidFill>
                <a:srgbClr val="aecf00"/>
              </a:solidFill>
              <a:ln>
                <a:noFill/>
              </a:ln>
            </c:spPr>
          </c:dPt>
          <c:dPt>
            <c:idx val="224"/>
            <c:spPr>
              <a:solidFill>
                <a:srgbClr val="4b1f6f"/>
              </a:solidFill>
              <a:ln>
                <a:noFill/>
              </a:ln>
            </c:spPr>
          </c:dPt>
          <c:dPt>
            <c:idx val="225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6"/>
            <c:spPr>
              <a:solidFill>
                <a:srgbClr val="c5000b"/>
              </a:solidFill>
              <a:ln>
                <a:noFill/>
              </a:ln>
            </c:spPr>
          </c:dPt>
          <c:dPt>
            <c:idx val="227"/>
            <c:spPr>
              <a:solidFill>
                <a:srgbClr val="0084d1"/>
              </a:solidFill>
              <a:ln>
                <a:noFill/>
              </a:ln>
            </c:spPr>
          </c:dPt>
          <c:dPt>
            <c:idx val="228"/>
            <c:spPr>
              <a:solidFill>
                <a:srgbClr val="004586"/>
              </a:solidFill>
              <a:ln>
                <a:noFill/>
              </a:ln>
            </c:spPr>
          </c:dPt>
          <c:dPt>
            <c:idx val="229"/>
            <c:spPr>
              <a:solidFill>
                <a:srgbClr val="ff420e"/>
              </a:solidFill>
              <a:ln>
                <a:noFill/>
              </a:ln>
            </c:spPr>
          </c:dPt>
          <c:dPt>
            <c:idx val="230"/>
            <c:spPr>
              <a:solidFill>
                <a:srgbClr val="ffd320"/>
              </a:solidFill>
              <a:ln>
                <a:noFill/>
              </a:ln>
            </c:spPr>
          </c:dPt>
          <c:dPt>
            <c:idx val="231"/>
            <c:spPr>
              <a:solidFill>
                <a:srgbClr val="579d1c"/>
              </a:solidFill>
              <a:ln>
                <a:noFill/>
              </a:ln>
            </c:spPr>
          </c:dPt>
          <c:dPt>
            <c:idx val="232"/>
            <c:spPr>
              <a:solidFill>
                <a:srgbClr val="7e0021"/>
              </a:solidFill>
              <a:ln>
                <a:noFill/>
              </a:ln>
            </c:spPr>
          </c:dPt>
          <c:dPt>
            <c:idx val="233"/>
            <c:spPr>
              <a:solidFill>
                <a:srgbClr val="83caff"/>
              </a:solidFill>
              <a:ln>
                <a:noFill/>
              </a:ln>
            </c:spPr>
          </c:dPt>
          <c:dPt>
            <c:idx val="234"/>
            <c:spPr>
              <a:solidFill>
                <a:srgbClr val="314004"/>
              </a:solidFill>
              <a:ln>
                <a:noFill/>
              </a:ln>
            </c:spPr>
          </c:dPt>
          <c:dPt>
            <c:idx val="235"/>
            <c:spPr>
              <a:solidFill>
                <a:srgbClr val="aecf00"/>
              </a:solidFill>
              <a:ln>
                <a:noFill/>
              </a:ln>
            </c:spPr>
          </c:dPt>
          <c:dPt>
            <c:idx val="236"/>
            <c:spPr>
              <a:solidFill>
                <a:srgbClr val="4b1f6f"/>
              </a:solidFill>
              <a:ln>
                <a:noFill/>
              </a:ln>
            </c:spPr>
          </c:dPt>
          <c:dPt>
            <c:idx val="237"/>
            <c:spPr>
              <a:solidFill>
                <a:srgbClr val="ff950e"/>
              </a:solidFill>
              <a:ln>
                <a:noFill/>
              </a:ln>
            </c:spPr>
          </c:dPt>
          <c:dPt>
            <c:idx val="238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9"/>
            <c:spPr>
              <a:solidFill>
                <a:srgbClr val="0084d1"/>
              </a:solidFill>
              <a:ln>
                <a:noFill/>
              </a:ln>
            </c:spPr>
          </c:dPt>
          <c:dPt>
            <c:idx val="240"/>
            <c:spPr>
              <a:solidFill>
                <a:srgbClr val="004586"/>
              </a:solidFill>
              <a:ln>
                <a:noFill/>
              </a:ln>
            </c:spPr>
          </c:dPt>
          <c:dPt>
            <c:idx val="24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42"/>
            <c:spPr>
              <a:solidFill>
                <a:srgbClr val="ffd320"/>
              </a:solidFill>
              <a:ln>
                <a:noFill/>
              </a:ln>
            </c:spPr>
          </c:dPt>
          <c:dPt>
            <c:idx val="243"/>
            <c:spPr>
              <a:solidFill>
                <a:srgbClr val="579d1c"/>
              </a:solidFill>
              <a:ln>
                <a:noFill/>
              </a:ln>
            </c:spPr>
          </c:dPt>
          <c:dPt>
            <c:idx val="244"/>
            <c:spPr>
              <a:solidFill>
                <a:srgbClr val="7e0021"/>
              </a:solidFill>
              <a:ln>
                <a:noFill/>
              </a:ln>
            </c:spPr>
          </c:dPt>
          <c:dPt>
            <c:idx val="245"/>
            <c:spPr>
              <a:solidFill>
                <a:srgbClr val="83caff"/>
              </a:solidFill>
              <a:ln>
                <a:noFill/>
              </a:ln>
            </c:spPr>
          </c:dPt>
          <c:dPt>
            <c:idx val="246"/>
            <c:spPr>
              <a:solidFill>
                <a:srgbClr val="314004"/>
              </a:solidFill>
              <a:ln>
                <a:noFill/>
              </a:ln>
            </c:spPr>
          </c:dPt>
          <c:dPt>
            <c:idx val="247"/>
            <c:spPr>
              <a:solidFill>
                <a:srgbClr val="aecf00"/>
              </a:solidFill>
              <a:ln>
                <a:noFill/>
              </a:ln>
            </c:spPr>
          </c:dPt>
          <c:dPt>
            <c:idx val="248"/>
            <c:spPr>
              <a:solidFill>
                <a:srgbClr val="4b1f6f"/>
              </a:solidFill>
              <a:ln>
                <a:noFill/>
              </a:ln>
            </c:spPr>
          </c:dPt>
          <c:dPt>
            <c:idx val="249"/>
            <c:spPr>
              <a:solidFill>
                <a:srgbClr val="ff950e"/>
              </a:solidFill>
              <a:ln>
                <a:noFill/>
              </a:ln>
            </c:spPr>
          </c:dPt>
          <c:dPt>
            <c:idx val="250"/>
            <c:spPr>
              <a:solidFill>
                <a:srgbClr val="c5000b"/>
              </a:solidFill>
              <a:ln>
                <a:noFill/>
              </a:ln>
            </c:spPr>
          </c:dPt>
          <c:dPt>
            <c:idx val="251"/>
            <c:spPr>
              <a:solidFill>
                <a:srgbClr val="0084d1"/>
              </a:solidFill>
              <a:ln>
                <a:noFill/>
              </a:ln>
            </c:spPr>
          </c:dPt>
          <c:dPt>
            <c:idx val="252"/>
            <c:spPr>
              <a:solidFill>
                <a:srgbClr val="004586"/>
              </a:solidFill>
              <a:ln>
                <a:noFill/>
              </a:ln>
            </c:spPr>
          </c:dPt>
          <c:dPt>
            <c:idx val="253"/>
            <c:spPr>
              <a:solidFill>
                <a:srgbClr val="ff420e"/>
              </a:solidFill>
              <a:ln>
                <a:noFill/>
              </a:ln>
            </c:spPr>
          </c:dPt>
          <c:dPt>
            <c:idx val="254"/>
            <c:spPr>
              <a:solidFill>
                <a:srgbClr val="ffd320"/>
              </a:solidFill>
              <a:ln>
                <a:noFill/>
              </a:ln>
            </c:spPr>
          </c:dPt>
          <c:dPt>
            <c:idx val="255"/>
            <c:spPr>
              <a:solidFill>
                <a:srgbClr val="579d1c"/>
              </a:solidFill>
              <a:ln>
                <a:noFill/>
              </a:ln>
            </c:spPr>
          </c:dPt>
          <c:dPt>
            <c:idx val="256"/>
            <c:spPr>
              <a:solidFill>
                <a:srgbClr val="7e0021"/>
              </a:solidFill>
              <a:ln>
                <a:noFill/>
              </a:ln>
            </c:spPr>
          </c:dPt>
          <c:dPt>
            <c:idx val="257"/>
            <c:spPr>
              <a:solidFill>
                <a:srgbClr val="83caff"/>
              </a:solidFill>
              <a:ln>
                <a:noFill/>
              </a:ln>
            </c:spPr>
          </c:dPt>
          <c:dPt>
            <c:idx val="258"/>
            <c:spPr>
              <a:solidFill>
                <a:srgbClr val="314004"/>
              </a:solidFill>
              <a:ln>
                <a:noFill/>
              </a:ln>
            </c:spPr>
          </c:dPt>
          <c:dPt>
            <c:idx val="25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60"/>
            <c:spPr>
              <a:solidFill>
                <a:srgbClr val="4b1f6f"/>
              </a:solidFill>
              <a:ln>
                <a:noFill/>
              </a:ln>
            </c:spPr>
          </c:dPt>
          <c:dPt>
            <c:idx val="26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6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63"/>
            <c:spPr>
              <a:solidFill>
                <a:srgbClr val="0084d1"/>
              </a:solidFill>
              <a:ln>
                <a:noFill/>
              </a:ln>
            </c:spPr>
          </c:dPt>
          <c:dPt>
            <c:idx val="264"/>
            <c:spPr>
              <a:solidFill>
                <a:srgbClr val="004586"/>
              </a:solidFill>
              <a:ln>
                <a:noFill/>
              </a:ln>
            </c:spPr>
          </c:dPt>
          <c:dPt>
            <c:idx val="26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67"/>
            <c:spPr>
              <a:solidFill>
                <a:srgbClr val="579d1c"/>
              </a:solidFill>
              <a:ln>
                <a:noFill/>
              </a:ln>
            </c:spPr>
          </c:dPt>
          <c:dPt>
            <c:idx val="26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69"/>
            <c:spPr>
              <a:solidFill>
                <a:srgbClr val="83caff"/>
              </a:solidFill>
              <a:ln>
                <a:noFill/>
              </a:ln>
            </c:spPr>
          </c:dPt>
          <c:dPt>
            <c:idx val="270"/>
            <c:spPr>
              <a:solidFill>
                <a:srgbClr val="314004"/>
              </a:solidFill>
              <a:ln>
                <a:noFill/>
              </a:ln>
            </c:spPr>
          </c:dPt>
          <c:dPt>
            <c:idx val="271"/>
            <c:spPr>
              <a:solidFill>
                <a:srgbClr val="aecf00"/>
              </a:solidFill>
              <a:ln>
                <a:noFill/>
              </a:ln>
            </c:spPr>
          </c:dPt>
          <c:dPt>
            <c:idx val="272"/>
            <c:spPr>
              <a:solidFill>
                <a:srgbClr val="4b1f6f"/>
              </a:solidFill>
              <a:ln>
                <a:noFill/>
              </a:ln>
            </c:spPr>
          </c:dPt>
          <c:dPt>
            <c:idx val="273"/>
            <c:spPr>
              <a:solidFill>
                <a:srgbClr val="ff950e"/>
              </a:solidFill>
              <a:ln>
                <a:noFill/>
              </a:ln>
            </c:spPr>
          </c:dPt>
          <c:dPt>
            <c:idx val="274"/>
            <c:spPr>
              <a:solidFill>
                <a:srgbClr val="c5000b"/>
              </a:solidFill>
              <a:ln>
                <a:noFill/>
              </a:ln>
            </c:spPr>
          </c:dPt>
          <c:dPt>
            <c:idx val="275"/>
            <c:spPr>
              <a:solidFill>
                <a:srgbClr val="0084d1"/>
              </a:solidFill>
              <a:ln>
                <a:noFill/>
              </a:ln>
            </c:spPr>
          </c:dPt>
          <c:dPt>
            <c:idx val="276"/>
            <c:spPr>
              <a:solidFill>
                <a:srgbClr val="004586"/>
              </a:solidFill>
              <a:ln>
                <a:noFill/>
              </a:ln>
            </c:spPr>
          </c:dPt>
          <c:dPt>
            <c:idx val="277"/>
            <c:spPr>
              <a:solidFill>
                <a:srgbClr val="ff420e"/>
              </a:solidFill>
              <a:ln>
                <a:noFill/>
              </a:ln>
            </c:spPr>
          </c:dPt>
          <c:dPt>
            <c:idx val="278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9"/>
            <c:spPr>
              <a:solidFill>
                <a:srgbClr val="579d1c"/>
              </a:solidFill>
              <a:ln>
                <a:noFill/>
              </a:ln>
            </c:spPr>
          </c:dPt>
          <c:dPt>
            <c:idx val="280"/>
            <c:spPr>
              <a:solidFill>
                <a:srgbClr val="7e0021"/>
              </a:solidFill>
              <a:ln>
                <a:noFill/>
              </a:ln>
            </c:spPr>
          </c:dPt>
          <c:dPt>
            <c:idx val="281"/>
            <c:spPr>
              <a:solidFill>
                <a:srgbClr val="83caff"/>
              </a:solidFill>
              <a:ln>
                <a:noFill/>
              </a:ln>
            </c:spPr>
          </c:dPt>
          <c:dPt>
            <c:idx val="282"/>
            <c:spPr>
              <a:solidFill>
                <a:srgbClr val="314004"/>
              </a:solidFill>
              <a:ln>
                <a:noFill/>
              </a:ln>
            </c:spPr>
          </c:dPt>
          <c:dPt>
            <c:idx val="283"/>
            <c:spPr>
              <a:solidFill>
                <a:srgbClr val="aecf00"/>
              </a:solidFill>
              <a:ln>
                <a:noFill/>
              </a:ln>
            </c:spPr>
          </c:dPt>
          <c:dPt>
            <c:idx val="284"/>
            <c:spPr>
              <a:solidFill>
                <a:srgbClr val="4b1f6f"/>
              </a:solidFill>
              <a:ln>
                <a:noFill/>
              </a:ln>
            </c:spPr>
          </c:dPt>
          <c:dPt>
            <c:idx val="285"/>
            <c:spPr>
              <a:solidFill>
                <a:srgbClr val="ff950e"/>
              </a:solidFill>
              <a:ln>
                <a:noFill/>
              </a:ln>
            </c:spPr>
          </c:dPt>
          <c:dPt>
            <c:idx val="286"/>
            <c:spPr>
              <a:solidFill>
                <a:srgbClr val="c5000b"/>
              </a:solidFill>
              <a:ln>
                <a:noFill/>
              </a:ln>
            </c:spPr>
          </c:dPt>
          <c:dPt>
            <c:idx val="287"/>
            <c:spPr>
              <a:solidFill>
                <a:srgbClr val="0084d1"/>
              </a:solidFill>
              <a:ln>
                <a:noFill/>
              </a:ln>
            </c:spPr>
          </c:dPt>
          <c:dPt>
            <c:idx val="288"/>
            <c:spPr>
              <a:solidFill>
                <a:srgbClr val="004586"/>
              </a:solidFill>
              <a:ln>
                <a:noFill/>
              </a:ln>
            </c:spPr>
          </c:dPt>
          <c:dPt>
            <c:idx val="289"/>
            <c:spPr>
              <a:solidFill>
                <a:srgbClr val="ff420e"/>
              </a:solidFill>
              <a:ln>
                <a:noFill/>
              </a:ln>
            </c:spPr>
          </c:dPt>
          <c:dPt>
            <c:idx val="290"/>
            <c:spPr>
              <a:solidFill>
                <a:srgbClr val="ffd320"/>
              </a:solidFill>
              <a:ln>
                <a:noFill/>
              </a:ln>
            </c:spPr>
          </c:dPt>
          <c:dPt>
            <c:idx val="291"/>
            <c:spPr>
              <a:solidFill>
                <a:srgbClr val="579d1c"/>
              </a:solidFill>
              <a:ln>
                <a:noFill/>
              </a:ln>
            </c:spPr>
          </c:dPt>
          <c:dPt>
            <c:idx val="292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3"/>
            <c:spPr>
              <a:solidFill>
                <a:srgbClr val="83caff"/>
              </a:solidFill>
              <a:ln>
                <a:noFill/>
              </a:ln>
            </c:spPr>
          </c:dPt>
          <c:dPt>
            <c:idx val="294"/>
            <c:spPr>
              <a:solidFill>
                <a:srgbClr val="314004"/>
              </a:solidFill>
              <a:ln>
                <a:noFill/>
              </a:ln>
            </c:spPr>
          </c:dPt>
          <c:dPt>
            <c:idx val="295"/>
            <c:spPr>
              <a:solidFill>
                <a:srgbClr val="aecf00"/>
              </a:solidFill>
              <a:ln>
                <a:noFill/>
              </a:ln>
            </c:spPr>
          </c:dPt>
          <c:dPt>
            <c:idx val="296"/>
            <c:spPr>
              <a:solidFill>
                <a:srgbClr val="4b1f6f"/>
              </a:solidFill>
              <a:ln>
                <a:noFill/>
              </a:ln>
            </c:spPr>
          </c:dPt>
          <c:dPt>
            <c:idx val="297"/>
            <c:spPr>
              <a:solidFill>
                <a:srgbClr val="ff950e"/>
              </a:solidFill>
              <a:ln>
                <a:noFill/>
              </a:ln>
            </c:spPr>
          </c:dPt>
          <c:dPt>
            <c:idx val="298"/>
            <c:spPr>
              <a:solidFill>
                <a:srgbClr val="c5000b"/>
              </a:solidFill>
              <a:ln>
                <a:noFill/>
              </a:ln>
            </c:spPr>
          </c:dPt>
          <c:dPt>
            <c:idx val="299"/>
            <c:spPr>
              <a:solidFill>
                <a:srgbClr val="0084d1"/>
              </a:solidFill>
              <a:ln>
                <a:noFill/>
              </a:ln>
            </c:spPr>
          </c:dPt>
          <c:dPt>
            <c:idx val="300"/>
            <c:spPr>
              <a:solidFill>
                <a:srgbClr val="004586"/>
              </a:solidFill>
              <a:ln>
                <a:noFill/>
              </a:ln>
            </c:spPr>
          </c:dPt>
          <c:dPt>
            <c:idx val="301"/>
            <c:spPr>
              <a:solidFill>
                <a:srgbClr val="ff420e"/>
              </a:solidFill>
              <a:ln>
                <a:noFill/>
              </a:ln>
            </c:spPr>
          </c:dPt>
          <c:dPt>
            <c:idx val="30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03"/>
            <c:spPr>
              <a:solidFill>
                <a:srgbClr val="579d1c"/>
              </a:solidFill>
              <a:ln>
                <a:noFill/>
              </a:ln>
            </c:spPr>
          </c:dPt>
          <c:dPt>
            <c:idx val="304"/>
            <c:spPr>
              <a:solidFill>
                <a:srgbClr val="7e0021"/>
              </a:solidFill>
              <a:ln>
                <a:noFill/>
              </a:ln>
            </c:spPr>
          </c:dPt>
          <c:dPt>
            <c:idx val="305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6"/>
            <c:spPr>
              <a:solidFill>
                <a:srgbClr val="314004"/>
              </a:solidFill>
              <a:ln>
                <a:noFill/>
              </a:ln>
            </c:spPr>
          </c:dPt>
          <c:dPt>
            <c:idx val="307"/>
            <c:spPr>
              <a:solidFill>
                <a:srgbClr val="aecf00"/>
              </a:solidFill>
              <a:ln>
                <a:noFill/>
              </a:ln>
            </c:spPr>
          </c:dPt>
          <c:dPt>
            <c:idx val="308"/>
            <c:spPr>
              <a:solidFill>
                <a:srgbClr val="4b1f6f"/>
              </a:solidFill>
              <a:ln>
                <a:noFill/>
              </a:ln>
            </c:spPr>
          </c:dPt>
          <c:dPt>
            <c:idx val="309"/>
            <c:spPr>
              <a:solidFill>
                <a:srgbClr val="ff950e"/>
              </a:solidFill>
              <a:ln>
                <a:noFill/>
              </a:ln>
            </c:spPr>
          </c:dPt>
          <c:dPt>
            <c:idx val="3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3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3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3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3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3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3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3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3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3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3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3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3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324"/>
            <c:spPr>
              <a:solidFill>
                <a:srgbClr val="004586"/>
              </a:solidFill>
              <a:ln>
                <a:noFill/>
              </a:ln>
            </c:spPr>
          </c:dPt>
          <c:dPt>
            <c:idx val="3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3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327"/>
            <c:spPr>
              <a:solidFill>
                <a:srgbClr val="579d1c"/>
              </a:solidFill>
              <a:ln>
                <a:noFill/>
              </a:ln>
            </c:spPr>
          </c:dPt>
          <c:dPt>
            <c:idx val="3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3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30"/>
            <c:spPr>
              <a:solidFill>
                <a:srgbClr val="314004"/>
              </a:solidFill>
              <a:ln>
                <a:noFill/>
              </a:ln>
            </c:spPr>
          </c:dPt>
          <c:dPt>
            <c:idx val="3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32"/>
            <c:spPr>
              <a:solidFill>
                <a:srgbClr val="4b1f6f"/>
              </a:solidFill>
              <a:ln>
                <a:noFill/>
              </a:ln>
            </c:spPr>
          </c:dPt>
          <c:dPt>
            <c:idx val="3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35"/>
            <c:spPr>
              <a:solidFill>
                <a:srgbClr val="0084d1"/>
              </a:solidFill>
              <a:ln>
                <a:noFill/>
              </a:ln>
            </c:spPr>
          </c:dPt>
          <c:dPt>
            <c:idx val="336"/>
            <c:spPr>
              <a:solidFill>
                <a:srgbClr val="004586"/>
              </a:solidFill>
              <a:ln>
                <a:noFill/>
              </a:ln>
            </c:spPr>
          </c:dPt>
          <c:dPt>
            <c:idx val="3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39"/>
            <c:spPr>
              <a:solidFill>
                <a:srgbClr val="579d1c"/>
              </a:solidFill>
              <a:ln>
                <a:noFill/>
              </a:ln>
            </c:spPr>
          </c:dPt>
          <c:dPt>
            <c:idx val="3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3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342"/>
            <c:spPr>
              <a:solidFill>
                <a:srgbClr val="314004"/>
              </a:solidFill>
              <a:ln>
                <a:noFill/>
              </a:ln>
            </c:spPr>
          </c:dPt>
          <c:dPt>
            <c:idx val="3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344"/>
            <c:spPr>
              <a:solidFill>
                <a:srgbClr val="4b1f6f"/>
              </a:solidFill>
              <a:ln>
                <a:noFill/>
              </a:ln>
            </c:spPr>
          </c:dPt>
          <c:dPt>
            <c:idx val="3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347"/>
            <c:spPr>
              <a:solidFill>
                <a:srgbClr val="0084d1"/>
              </a:solidFill>
              <a:ln>
                <a:noFill/>
              </a:ln>
            </c:spPr>
          </c:dPt>
          <c:dPt>
            <c:idx val="348"/>
            <c:spPr>
              <a:solidFill>
                <a:srgbClr val="004586"/>
              </a:solidFill>
              <a:ln>
                <a:noFill/>
              </a:ln>
            </c:spPr>
          </c:dPt>
          <c:dPt>
            <c:idx val="3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3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351"/>
            <c:spPr>
              <a:solidFill>
                <a:srgbClr val="579d1c"/>
              </a:solidFill>
              <a:ln>
                <a:noFill/>
              </a:ln>
            </c:spPr>
          </c:dPt>
          <c:dPt>
            <c:idx val="3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3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354"/>
            <c:spPr>
              <a:solidFill>
                <a:srgbClr val="314004"/>
              </a:solidFill>
              <a:ln>
                <a:noFill/>
              </a:ln>
            </c:spPr>
          </c:dPt>
          <c:dPt>
            <c:idx val="3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356"/>
            <c:spPr>
              <a:solidFill>
                <a:srgbClr val="4b1f6f"/>
              </a:solidFill>
              <a:ln>
                <a:noFill/>
              </a:ln>
            </c:spPr>
          </c:dPt>
          <c:dPt>
            <c:idx val="3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3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9"/>
            <c:spPr>
              <a:solidFill>
                <a:srgbClr val="0084d1"/>
              </a:solidFill>
              <a:ln>
                <a:noFill/>
              </a:ln>
            </c:spPr>
          </c:dPt>
          <c:dPt>
            <c:idx val="360"/>
            <c:spPr>
              <a:solidFill>
                <a:srgbClr val="004586"/>
              </a:solidFill>
              <a:ln>
                <a:noFill/>
              </a:ln>
            </c:spPr>
          </c:dPt>
          <c:dPt>
            <c:idx val="3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3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63"/>
            <c:spPr>
              <a:solidFill>
                <a:srgbClr val="579d1c"/>
              </a:solidFill>
              <a:ln>
                <a:noFill/>
              </a:ln>
            </c:spPr>
          </c:dPt>
          <c:dPt>
            <c:idx val="3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3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366"/>
            <c:spPr>
              <a:solidFill>
                <a:srgbClr val="314004"/>
              </a:solidFill>
              <a:ln>
                <a:noFill/>
              </a:ln>
            </c:spPr>
          </c:dPt>
          <c:dPt>
            <c:idx val="3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368"/>
            <c:spPr>
              <a:solidFill>
                <a:srgbClr val="4b1f6f"/>
              </a:solidFill>
              <a:ln>
                <a:noFill/>
              </a:ln>
            </c:spPr>
          </c:dPt>
          <c:dPt>
            <c:idx val="3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3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371"/>
            <c:spPr>
              <a:solidFill>
                <a:srgbClr val="0084d1"/>
              </a:solidFill>
              <a:ln>
                <a:noFill/>
              </a:ln>
            </c:spPr>
          </c:dPt>
          <c:dPt>
            <c:idx val="372"/>
            <c:spPr>
              <a:solidFill>
                <a:srgbClr val="004586"/>
              </a:solidFill>
              <a:ln>
                <a:noFill/>
              </a:ln>
            </c:spPr>
          </c:dPt>
          <c:dPt>
            <c:idx val="3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3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375"/>
            <c:spPr>
              <a:solidFill>
                <a:srgbClr val="579d1c"/>
              </a:solidFill>
              <a:ln>
                <a:noFill/>
              </a:ln>
            </c:spPr>
          </c:dPt>
          <c:dPt>
            <c:idx val="3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3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378"/>
            <c:spPr>
              <a:solidFill>
                <a:srgbClr val="314004"/>
              </a:solidFill>
              <a:ln>
                <a:noFill/>
              </a:ln>
            </c:spPr>
          </c:dPt>
          <c:dPt>
            <c:idx val="3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380"/>
            <c:spPr>
              <a:solidFill>
                <a:srgbClr val="4b1f6f"/>
              </a:solidFill>
              <a:ln>
                <a:noFill/>
              </a:ln>
            </c:spPr>
          </c:dPt>
          <c:dPt>
            <c:idx val="3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3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383"/>
            <c:spPr>
              <a:solidFill>
                <a:srgbClr val="0084d1"/>
              </a:solidFill>
              <a:ln>
                <a:noFill/>
              </a:ln>
            </c:spPr>
          </c:dPt>
          <c:dPt>
            <c:idx val="384"/>
            <c:spPr>
              <a:solidFill>
                <a:srgbClr val="004586"/>
              </a:solidFill>
              <a:ln>
                <a:noFill/>
              </a:ln>
            </c:spPr>
          </c:dPt>
          <c:dPt>
            <c:idx val="3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387"/>
            <c:spPr>
              <a:solidFill>
                <a:srgbClr val="579d1c"/>
              </a:solidFill>
              <a:ln>
                <a:noFill/>
              </a:ln>
            </c:spPr>
          </c:dPt>
          <c:dPt>
            <c:idx val="3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3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90"/>
            <c:spPr>
              <a:solidFill>
                <a:srgbClr val="314004"/>
              </a:solidFill>
              <a:ln>
                <a:noFill/>
              </a:ln>
            </c:spPr>
          </c:dPt>
          <c:dPt>
            <c:idx val="3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92"/>
            <c:spPr>
              <a:solidFill>
                <a:srgbClr val="4b1f6f"/>
              </a:solidFill>
              <a:ln>
                <a:noFill/>
              </a:ln>
            </c:spPr>
          </c:dPt>
          <c:dPt>
            <c:idx val="3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95"/>
            <c:spPr>
              <a:solidFill>
                <a:srgbClr val="0084d1"/>
              </a:solidFill>
              <a:ln>
                <a:noFill/>
              </a:ln>
            </c:spPr>
          </c:dPt>
          <c:dPt>
            <c:idx val="396"/>
            <c:spPr>
              <a:solidFill>
                <a:srgbClr val="004586"/>
              </a:solidFill>
              <a:ln>
                <a:noFill/>
              </a:ln>
            </c:spPr>
          </c:dPt>
          <c:dPt>
            <c:idx val="3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9"/>
            <c:spPr>
              <a:solidFill>
                <a:srgbClr val="579d1c"/>
              </a:solidFill>
              <a:ln>
                <a:noFill/>
              </a:ln>
            </c:spPr>
          </c:dPt>
          <c:dPt>
            <c:idx val="4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02"/>
            <c:spPr>
              <a:solidFill>
                <a:srgbClr val="314004"/>
              </a:solidFill>
              <a:ln>
                <a:noFill/>
              </a:ln>
            </c:spPr>
          </c:dPt>
          <c:dPt>
            <c:idx val="4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04"/>
            <c:spPr>
              <a:solidFill>
                <a:srgbClr val="4b1f6f"/>
              </a:solidFill>
              <a:ln>
                <a:noFill/>
              </a:ln>
            </c:spPr>
          </c:dPt>
          <c:dPt>
            <c:idx val="4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07"/>
            <c:spPr>
              <a:solidFill>
                <a:srgbClr val="0084d1"/>
              </a:solidFill>
              <a:ln>
                <a:noFill/>
              </a:ln>
            </c:spPr>
          </c:dPt>
          <c:dPt>
            <c:idx val="408"/>
            <c:spPr>
              <a:solidFill>
                <a:srgbClr val="004586"/>
              </a:solidFill>
              <a:ln>
                <a:noFill/>
              </a:ln>
            </c:spPr>
          </c:dPt>
          <c:dPt>
            <c:idx val="4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4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411"/>
            <c:spPr>
              <a:solidFill>
                <a:srgbClr val="579d1c"/>
              </a:solidFill>
              <a:ln>
                <a:noFill/>
              </a:ln>
            </c:spPr>
          </c:dPt>
          <c:dPt>
            <c:idx val="4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414"/>
            <c:spPr>
              <a:solidFill>
                <a:srgbClr val="314004"/>
              </a:solidFill>
              <a:ln>
                <a:noFill/>
              </a:ln>
            </c:spPr>
          </c:dPt>
          <c:dPt>
            <c:idx val="4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416"/>
            <c:spPr>
              <a:solidFill>
                <a:srgbClr val="4b1f6f"/>
              </a:solidFill>
              <a:ln>
                <a:noFill/>
              </a:ln>
            </c:spPr>
          </c:dPt>
          <c:dPt>
            <c:idx val="4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4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419"/>
            <c:spPr>
              <a:solidFill>
                <a:srgbClr val="0084d1"/>
              </a:solidFill>
              <a:ln>
                <a:noFill/>
              </a:ln>
            </c:spPr>
          </c:dPt>
          <c:dPt>
            <c:idx val="420"/>
            <c:spPr>
              <a:solidFill>
                <a:srgbClr val="004586"/>
              </a:solidFill>
              <a:ln>
                <a:noFill/>
              </a:ln>
            </c:spPr>
          </c:dPt>
          <c:dPt>
            <c:idx val="4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4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42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4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6"/>
            <c:spPr>
              <a:solidFill>
                <a:srgbClr val="314004"/>
              </a:solidFill>
              <a:ln>
                <a:noFill/>
              </a:ln>
            </c:spPr>
          </c:dPt>
          <c:dPt>
            <c:idx val="4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428"/>
            <c:spPr>
              <a:solidFill>
                <a:srgbClr val="4b1f6f"/>
              </a:solidFill>
              <a:ln>
                <a:noFill/>
              </a:ln>
            </c:spPr>
          </c:dPt>
          <c:dPt>
            <c:idx val="4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4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431"/>
            <c:spPr>
              <a:solidFill>
                <a:srgbClr val="0084d1"/>
              </a:solidFill>
              <a:ln>
                <a:noFill/>
              </a:ln>
            </c:spPr>
          </c:dPt>
          <c:dPt>
            <c:idx val="432"/>
            <c:spPr>
              <a:solidFill>
                <a:srgbClr val="004586"/>
              </a:solidFill>
              <a:ln>
                <a:noFill/>
              </a:ln>
            </c:spPr>
          </c:dPt>
          <c:dPt>
            <c:idx val="4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4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435"/>
            <c:spPr>
              <a:solidFill>
                <a:srgbClr val="579d1c"/>
              </a:solidFill>
              <a:ln>
                <a:noFill/>
              </a:ln>
            </c:spPr>
          </c:dPt>
          <c:dPt>
            <c:idx val="4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4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438"/>
            <c:spPr>
              <a:solidFill>
                <a:srgbClr val="314004"/>
              </a:solidFill>
              <a:ln>
                <a:noFill/>
              </a:ln>
            </c:spPr>
          </c:dPt>
          <c:dPt>
            <c:idx val="4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0"/>
            <c:spPr>
              <a:solidFill>
                <a:srgbClr val="4b1f6f"/>
              </a:solidFill>
              <a:ln>
                <a:noFill/>
              </a:ln>
            </c:spPr>
          </c:dPt>
          <c:dPt>
            <c:idx val="4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4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443"/>
            <c:spPr>
              <a:solidFill>
                <a:srgbClr val="0084d1"/>
              </a:solidFill>
              <a:ln>
                <a:noFill/>
              </a:ln>
            </c:spPr>
          </c:dPt>
          <c:dPt>
            <c:idx val="444"/>
            <c:spPr>
              <a:solidFill>
                <a:srgbClr val="004586"/>
              </a:solidFill>
              <a:ln>
                <a:noFill/>
              </a:ln>
            </c:spPr>
          </c:dPt>
          <c:dPt>
            <c:idx val="4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4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447"/>
            <c:spPr>
              <a:solidFill>
                <a:srgbClr val="579d1c"/>
              </a:solidFill>
              <a:ln>
                <a:noFill/>
              </a:ln>
            </c:spPr>
          </c:dPt>
          <c:dPt>
            <c:idx val="4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4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450"/>
            <c:spPr>
              <a:solidFill>
                <a:srgbClr val="314004"/>
              </a:solidFill>
              <a:ln>
                <a:noFill/>
              </a:ln>
            </c:spPr>
          </c:dPt>
          <c:dPt>
            <c:idx val="4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452"/>
            <c:spPr>
              <a:solidFill>
                <a:srgbClr val="4b1f6f"/>
              </a:solidFill>
              <a:ln>
                <a:noFill/>
              </a:ln>
            </c:spPr>
          </c:dPt>
          <c:dPt>
            <c:idx val="4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4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455"/>
            <c:spPr>
              <a:solidFill>
                <a:srgbClr val="0084d1"/>
              </a:solidFill>
              <a:ln>
                <a:noFill/>
              </a:ln>
            </c:spPr>
          </c:dPt>
          <c:dPt>
            <c:idx val="456"/>
            <c:spPr>
              <a:solidFill>
                <a:srgbClr val="004586"/>
              </a:solidFill>
              <a:ln>
                <a:noFill/>
              </a:ln>
            </c:spPr>
          </c:dPt>
          <c:dPt>
            <c:idx val="4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4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459"/>
            <c:spPr>
              <a:solidFill>
                <a:srgbClr val="579d1c"/>
              </a:solidFill>
              <a:ln>
                <a:noFill/>
              </a:ln>
            </c:spPr>
          </c:dPt>
          <c:dPt>
            <c:idx val="4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62"/>
            <c:spPr>
              <a:solidFill>
                <a:srgbClr val="314004"/>
              </a:solidFill>
              <a:ln>
                <a:noFill/>
              </a:ln>
            </c:spPr>
          </c:dPt>
          <c:dPt>
            <c:idx val="4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64"/>
            <c:spPr>
              <a:solidFill>
                <a:srgbClr val="4b1f6f"/>
              </a:solidFill>
              <a:ln>
                <a:noFill/>
              </a:ln>
            </c:spPr>
          </c:dPt>
          <c:dPt>
            <c:idx val="4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67"/>
            <c:spPr>
              <a:solidFill>
                <a:srgbClr val="0084d1"/>
              </a:solidFill>
              <a:ln>
                <a:noFill/>
              </a:ln>
            </c:spPr>
          </c:dPt>
          <c:dPt>
            <c:idx val="468"/>
            <c:spPr>
              <a:solidFill>
                <a:srgbClr val="004586"/>
              </a:solidFill>
              <a:ln>
                <a:noFill/>
              </a:ln>
            </c:spPr>
          </c:dPt>
          <c:dPt>
            <c:idx val="469"/>
            <c:spPr>
              <a:solidFill>
                <a:srgbClr val="ff420e"/>
              </a:solidFill>
              <a:ln>
                <a:noFill/>
              </a:ln>
            </c:spPr>
          </c:dPt>
          <c:dPt>
            <c:idx val="470"/>
            <c:spPr>
              <a:solidFill>
                <a:srgbClr val="ffd320"/>
              </a:solidFill>
              <a:ln>
                <a:noFill/>
              </a:ln>
            </c:spPr>
          </c:dPt>
          <c:dPt>
            <c:idx val="471"/>
            <c:spPr>
              <a:solidFill>
                <a:srgbClr val="579d1c"/>
              </a:solidFill>
              <a:ln>
                <a:noFill/>
              </a:ln>
            </c:spPr>
          </c:dPt>
          <c:dPt>
            <c:idx val="472"/>
            <c:spPr>
              <a:solidFill>
                <a:srgbClr val="7e0021"/>
              </a:solidFill>
              <a:ln>
                <a:noFill/>
              </a:ln>
            </c:spPr>
          </c:dPt>
          <c:dPt>
            <c:idx val="473"/>
            <c:spPr>
              <a:solidFill>
                <a:srgbClr val="83caff"/>
              </a:solidFill>
              <a:ln>
                <a:noFill/>
              </a:ln>
            </c:spPr>
          </c:dPt>
          <c:dPt>
            <c:idx val="474"/>
            <c:spPr>
              <a:solidFill>
                <a:srgbClr val="314004"/>
              </a:solidFill>
              <a:ln>
                <a:noFill/>
              </a:ln>
            </c:spPr>
          </c:dPt>
          <c:dPt>
            <c:idx val="475"/>
            <c:spPr>
              <a:solidFill>
                <a:srgbClr val="aecf00"/>
              </a:solidFill>
              <a:ln>
                <a:noFill/>
              </a:ln>
            </c:spPr>
          </c:dPt>
          <c:dPt>
            <c:idx val="476"/>
            <c:spPr>
              <a:solidFill>
                <a:srgbClr val="4b1f6f"/>
              </a:solidFill>
              <a:ln>
                <a:noFill/>
              </a:ln>
            </c:spPr>
          </c:dPt>
          <c:dPt>
            <c:idx val="477"/>
            <c:spPr>
              <a:solidFill>
                <a:srgbClr val="ff950e"/>
              </a:solidFill>
              <a:ln>
                <a:noFill/>
              </a:ln>
            </c:spPr>
          </c:dPt>
          <c:dPt>
            <c:idx val="478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9"/>
            <c:spPr>
              <a:solidFill>
                <a:srgbClr val="0084d1"/>
              </a:solidFill>
              <a:ln>
                <a:noFill/>
              </a:ln>
            </c:spPr>
          </c:dPt>
          <c:dPt>
            <c:idx val="480"/>
            <c:spPr>
              <a:solidFill>
                <a:srgbClr val="004586"/>
              </a:solidFill>
              <a:ln>
                <a:noFill/>
              </a:ln>
            </c:spPr>
          </c:dPt>
          <c:dPt>
            <c:idx val="481"/>
            <c:spPr>
              <a:solidFill>
                <a:srgbClr val="ff420e"/>
              </a:solidFill>
              <a:ln>
                <a:noFill/>
              </a:ln>
            </c:spPr>
          </c:dPt>
          <c:dPt>
            <c:idx val="482"/>
            <c:spPr>
              <a:solidFill>
                <a:srgbClr val="ffd320"/>
              </a:solidFill>
              <a:ln>
                <a:noFill/>
              </a:ln>
            </c:spPr>
          </c:dPt>
          <c:dPt>
            <c:idx val="48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84"/>
            <c:spPr>
              <a:solidFill>
                <a:srgbClr val="7e0021"/>
              </a:solidFill>
              <a:ln>
                <a:noFill/>
              </a:ln>
            </c:spPr>
          </c:dPt>
          <c:dPt>
            <c:idx val="485"/>
            <c:spPr>
              <a:solidFill>
                <a:srgbClr val="83caff"/>
              </a:solidFill>
              <a:ln>
                <a:noFill/>
              </a:ln>
            </c:spPr>
          </c:dPt>
          <c:dPt>
            <c:idx val="486"/>
            <c:spPr>
              <a:solidFill>
                <a:srgbClr val="314004"/>
              </a:solidFill>
              <a:ln>
                <a:noFill/>
              </a:ln>
            </c:spPr>
          </c:dPt>
          <c:dPt>
            <c:idx val="487"/>
            <c:spPr>
              <a:solidFill>
                <a:srgbClr val="aecf00"/>
              </a:solidFill>
              <a:ln>
                <a:noFill/>
              </a:ln>
            </c:spPr>
          </c:dPt>
          <c:dPt>
            <c:idx val="488"/>
            <c:spPr>
              <a:solidFill>
                <a:srgbClr val="4b1f6f"/>
              </a:solidFill>
              <a:ln>
                <a:noFill/>
              </a:ln>
            </c:spPr>
          </c:dPt>
          <c:dPt>
            <c:idx val="489"/>
            <c:spPr>
              <a:solidFill>
                <a:srgbClr val="ff950e"/>
              </a:solidFill>
              <a:ln>
                <a:noFill/>
              </a:ln>
            </c:spPr>
          </c:dPt>
          <c:dPt>
            <c:idx val="490"/>
            <c:spPr>
              <a:solidFill>
                <a:srgbClr val="c5000b"/>
              </a:solidFill>
              <a:ln>
                <a:noFill/>
              </a:ln>
            </c:spPr>
          </c:dPt>
          <c:dPt>
            <c:idx val="491"/>
            <c:spPr>
              <a:solidFill>
                <a:srgbClr val="0084d1"/>
              </a:solidFill>
              <a:ln>
                <a:noFill/>
              </a:ln>
            </c:spPr>
          </c:dPt>
          <c:dPt>
            <c:idx val="492"/>
            <c:spPr>
              <a:solidFill>
                <a:srgbClr val="004586"/>
              </a:solidFill>
              <a:ln>
                <a:noFill/>
              </a:ln>
            </c:spPr>
          </c:dPt>
          <c:dPt>
            <c:idx val="493"/>
            <c:spPr>
              <a:solidFill>
                <a:srgbClr val="ff420e"/>
              </a:solidFill>
              <a:ln>
                <a:noFill/>
              </a:ln>
            </c:spPr>
          </c:dPt>
          <c:dPt>
            <c:idx val="494"/>
            <c:spPr>
              <a:solidFill>
                <a:srgbClr val="ffd320"/>
              </a:solidFill>
              <a:ln>
                <a:noFill/>
              </a:ln>
            </c:spPr>
          </c:dPt>
          <c:dPt>
            <c:idx val="495"/>
            <c:spPr>
              <a:solidFill>
                <a:srgbClr val="579d1c"/>
              </a:solidFill>
              <a:ln>
                <a:noFill/>
              </a:ln>
            </c:spPr>
          </c:dPt>
          <c:dPt>
            <c:idx val="496"/>
            <c:spPr>
              <a:solidFill>
                <a:srgbClr val="7e0021"/>
              </a:solidFill>
              <a:ln>
                <a:noFill/>
              </a:ln>
            </c:spPr>
          </c:dPt>
          <c:dPt>
            <c:idx val="497"/>
            <c:spPr>
              <a:solidFill>
                <a:srgbClr val="83caff"/>
              </a:solidFill>
              <a:ln>
                <a:noFill/>
              </a:ln>
            </c:spPr>
          </c:dPt>
          <c:dPt>
            <c:idx val="498"/>
            <c:spPr>
              <a:solidFill>
                <a:srgbClr val="314004"/>
              </a:solidFill>
              <a:ln>
                <a:noFill/>
              </a:ln>
            </c:spPr>
          </c:dPt>
          <c:dPt>
            <c:idx val="499"/>
            <c:spPr>
              <a:solidFill>
                <a:srgbClr val="aecf00"/>
              </a:solidFill>
              <a:ln>
                <a:noFill/>
              </a:ln>
            </c:spPr>
          </c:dPt>
          <c:dPt>
            <c:idx val="500"/>
            <c:spPr>
              <a:solidFill>
                <a:srgbClr val="4b1f6f"/>
              </a:solidFill>
              <a:ln>
                <a:noFill/>
              </a:ln>
            </c:spPr>
          </c:dPt>
          <c:dPt>
            <c:idx val="501"/>
            <c:spPr>
              <a:solidFill>
                <a:srgbClr val="ff950e"/>
              </a:solidFill>
              <a:ln>
                <a:noFill/>
              </a:ln>
            </c:spPr>
          </c:dPt>
          <c:dPt>
            <c:idx val="502"/>
            <c:spPr>
              <a:solidFill>
                <a:srgbClr val="c5000b"/>
              </a:solidFill>
              <a:ln>
                <a:noFill/>
              </a:ln>
            </c:spPr>
          </c:dPt>
          <c:dPt>
            <c:idx val="503"/>
            <c:spPr>
              <a:solidFill>
                <a:srgbClr val="0084d1"/>
              </a:solidFill>
              <a:ln>
                <a:noFill/>
              </a:ln>
            </c:spPr>
          </c:dPt>
          <c:dPt>
            <c:idx val="504"/>
            <c:spPr>
              <a:solidFill>
                <a:srgbClr val="004586"/>
              </a:solidFill>
              <a:ln>
                <a:noFill/>
              </a:ln>
            </c:spPr>
          </c:dPt>
          <c:dPt>
            <c:idx val="505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6"/>
            <c:spPr>
              <a:solidFill>
                <a:srgbClr val="ffd320"/>
              </a:solidFill>
              <a:ln>
                <a:noFill/>
              </a:ln>
            </c:spPr>
          </c:dPt>
          <c:dPt>
            <c:idx val="507"/>
            <c:spPr>
              <a:solidFill>
                <a:srgbClr val="579d1c"/>
              </a:solidFill>
              <a:ln>
                <a:noFill/>
              </a:ln>
            </c:spPr>
          </c:dPt>
          <c:dPt>
            <c:idx val="508"/>
            <c:spPr>
              <a:solidFill>
                <a:srgbClr val="7e0021"/>
              </a:solidFill>
              <a:ln>
                <a:noFill/>
              </a:ln>
            </c:spPr>
          </c:dPt>
          <c:dPt>
            <c:idx val="509"/>
            <c:spPr>
              <a:solidFill>
                <a:srgbClr val="83caff"/>
              </a:solidFill>
              <a:ln>
                <a:noFill/>
              </a:ln>
            </c:spPr>
          </c:dPt>
          <c:dPt>
            <c:idx val="510"/>
            <c:spPr>
              <a:solidFill>
                <a:srgbClr val="314004"/>
              </a:solidFill>
              <a:ln>
                <a:noFill/>
              </a:ln>
            </c:spPr>
          </c:dPt>
          <c:dPt>
            <c:idx val="511"/>
            <c:spPr>
              <a:solidFill>
                <a:srgbClr val="aecf00"/>
              </a:solidFill>
              <a:ln>
                <a:noFill/>
              </a:ln>
            </c:spPr>
          </c:dPt>
          <c:dPt>
            <c:idx val="512"/>
            <c:spPr>
              <a:solidFill>
                <a:srgbClr val="4b1f6f"/>
              </a:solidFill>
              <a:ln>
                <a:noFill/>
              </a:ln>
            </c:spPr>
          </c:dPt>
          <c:dPt>
            <c:idx val="513"/>
            <c:spPr>
              <a:solidFill>
                <a:srgbClr val="ff950e"/>
              </a:solidFill>
              <a:ln>
                <a:noFill/>
              </a:ln>
            </c:spPr>
          </c:dPt>
          <c:dPt>
            <c:idx val="514"/>
            <c:spPr>
              <a:solidFill>
                <a:srgbClr val="c5000b"/>
              </a:solidFill>
              <a:ln>
                <a:noFill/>
              </a:ln>
            </c:spPr>
          </c:dPt>
          <c:dPt>
            <c:idx val="515"/>
            <c:spPr>
              <a:solidFill>
                <a:srgbClr val="0084d1"/>
              </a:solidFill>
              <a:ln>
                <a:noFill/>
              </a:ln>
            </c:spPr>
          </c:dPt>
          <c:dPt>
            <c:idx val="516"/>
            <c:spPr>
              <a:solidFill>
                <a:srgbClr val="004586"/>
              </a:solidFill>
              <a:ln>
                <a:noFill/>
              </a:ln>
            </c:spPr>
          </c:dPt>
          <c:dPt>
            <c:idx val="517"/>
            <c:spPr>
              <a:solidFill>
                <a:srgbClr val="ff420e"/>
              </a:solidFill>
              <a:ln>
                <a:noFill/>
              </a:ln>
            </c:spPr>
          </c:dPt>
          <c:dPt>
            <c:idx val="518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9"/>
            <c:spPr>
              <a:solidFill>
                <a:srgbClr val="579d1c"/>
              </a:solidFill>
              <a:ln>
                <a:noFill/>
              </a:ln>
            </c:spPr>
          </c:dPt>
          <c:dPt>
            <c:idx val="52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21"/>
            <c:spPr>
              <a:solidFill>
                <a:srgbClr val="83caff"/>
              </a:solidFill>
              <a:ln>
                <a:noFill/>
              </a:ln>
            </c:spPr>
          </c:dPt>
          <c:dPt>
            <c:idx val="522"/>
            <c:spPr>
              <a:solidFill>
                <a:srgbClr val="314004"/>
              </a:solidFill>
              <a:ln>
                <a:noFill/>
              </a:ln>
            </c:spPr>
          </c:dPt>
          <c:dPt>
            <c:idx val="523"/>
            <c:spPr>
              <a:solidFill>
                <a:srgbClr val="aecf00"/>
              </a:solidFill>
              <a:ln>
                <a:noFill/>
              </a:ln>
            </c:spPr>
          </c:dPt>
          <c:dPt>
            <c:idx val="524"/>
            <c:spPr>
              <a:solidFill>
                <a:srgbClr val="4b1f6f"/>
              </a:solidFill>
              <a:ln>
                <a:noFill/>
              </a:ln>
            </c:spPr>
          </c:dPt>
          <c:dPt>
            <c:idx val="525"/>
            <c:spPr>
              <a:solidFill>
                <a:srgbClr val="ff950e"/>
              </a:solidFill>
              <a:ln>
                <a:noFill/>
              </a:ln>
            </c:spPr>
          </c:dPt>
          <c:dPt>
            <c:idx val="526"/>
            <c:spPr>
              <a:solidFill>
                <a:srgbClr val="c5000b"/>
              </a:solidFill>
              <a:ln>
                <a:noFill/>
              </a:ln>
            </c:spPr>
          </c:dPt>
          <c:dPt>
            <c:idx val="527"/>
            <c:spPr>
              <a:solidFill>
                <a:srgbClr val="0084d1"/>
              </a:solidFill>
              <a:ln>
                <a:noFill/>
              </a:ln>
            </c:spPr>
          </c:dPt>
          <c:dPt>
            <c:idx val="528"/>
            <c:spPr>
              <a:solidFill>
                <a:srgbClr val="004586"/>
              </a:solidFill>
              <a:ln>
                <a:noFill/>
              </a:ln>
            </c:spPr>
          </c:dPt>
          <c:dPt>
            <c:idx val="52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3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31"/>
            <c:spPr>
              <a:solidFill>
                <a:srgbClr val="579d1c"/>
              </a:solidFill>
              <a:ln>
                <a:noFill/>
              </a:ln>
            </c:spPr>
          </c:dPt>
          <c:dPt>
            <c:idx val="53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34"/>
            <c:spPr>
              <a:solidFill>
                <a:srgbClr val="314004"/>
              </a:solidFill>
              <a:ln>
                <a:noFill/>
              </a:ln>
            </c:spPr>
          </c:dPt>
          <c:dPt>
            <c:idx val="53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36"/>
            <c:spPr>
              <a:solidFill>
                <a:srgbClr val="4b1f6f"/>
              </a:solidFill>
              <a:ln>
                <a:noFill/>
              </a:ln>
            </c:spPr>
          </c:dPt>
          <c:dPt>
            <c:idx val="53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3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39"/>
            <c:spPr>
              <a:solidFill>
                <a:srgbClr val="0084d1"/>
              </a:solidFill>
              <a:ln>
                <a:noFill/>
              </a:ln>
            </c:spPr>
          </c:dPt>
          <c:dPt>
            <c:idx val="540"/>
            <c:spPr>
              <a:solidFill>
                <a:srgbClr val="004586"/>
              </a:solidFill>
              <a:ln>
                <a:noFill/>
              </a:ln>
            </c:spPr>
          </c:dPt>
          <c:dPt>
            <c:idx val="541"/>
            <c:spPr>
              <a:solidFill>
                <a:srgbClr val="ff420e"/>
              </a:solidFill>
              <a:ln>
                <a:noFill/>
              </a:ln>
            </c:spPr>
          </c:dPt>
          <c:dPt>
            <c:idx val="542"/>
            <c:spPr>
              <a:solidFill>
                <a:srgbClr val="ffd320"/>
              </a:solidFill>
              <a:ln>
                <a:noFill/>
              </a:ln>
            </c:spPr>
          </c:dPt>
          <c:dPt>
            <c:idx val="543"/>
            <c:spPr>
              <a:solidFill>
                <a:srgbClr val="579d1c"/>
              </a:solidFill>
              <a:ln>
                <a:noFill/>
              </a:ln>
            </c:spPr>
          </c:dPt>
          <c:dPt>
            <c:idx val="54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45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6"/>
            <c:spPr>
              <a:solidFill>
                <a:srgbClr val="314004"/>
              </a:solidFill>
              <a:ln>
                <a:noFill/>
              </a:ln>
            </c:spPr>
          </c:dPt>
          <c:dPt>
            <c:idx val="547"/>
            <c:spPr>
              <a:solidFill>
                <a:srgbClr val="aecf00"/>
              </a:solidFill>
              <a:ln>
                <a:noFill/>
              </a:ln>
            </c:spPr>
          </c:dPt>
          <c:dPt>
            <c:idx val="548"/>
            <c:spPr>
              <a:solidFill>
                <a:srgbClr val="4b1f6f"/>
              </a:solidFill>
              <a:ln>
                <a:noFill/>
              </a:ln>
            </c:spPr>
          </c:dPt>
          <c:dPt>
            <c:idx val="549"/>
            <c:spPr>
              <a:solidFill>
                <a:srgbClr val="ff950e"/>
              </a:solidFill>
              <a:ln>
                <a:noFill/>
              </a:ln>
            </c:spPr>
          </c:dPt>
          <c:dPt>
            <c:idx val="550"/>
            <c:spPr>
              <a:solidFill>
                <a:srgbClr val="c5000b"/>
              </a:solidFill>
              <a:ln>
                <a:noFill/>
              </a:ln>
            </c:spPr>
          </c:dPt>
          <c:dPt>
            <c:idx val="551"/>
            <c:spPr>
              <a:solidFill>
                <a:srgbClr val="0084d1"/>
              </a:solidFill>
              <a:ln>
                <a:noFill/>
              </a:ln>
            </c:spPr>
          </c:dPt>
          <c:dPt>
            <c:idx val="552"/>
            <c:spPr>
              <a:solidFill>
                <a:srgbClr val="004586"/>
              </a:solidFill>
              <a:ln>
                <a:noFill/>
              </a:ln>
            </c:spPr>
          </c:dPt>
          <c:dPt>
            <c:idx val="553"/>
            <c:spPr>
              <a:solidFill>
                <a:srgbClr val="ff420e"/>
              </a:solidFill>
              <a:ln>
                <a:noFill/>
              </a:ln>
            </c:spPr>
          </c:dPt>
          <c:dPt>
            <c:idx val="554"/>
            <c:spPr>
              <a:solidFill>
                <a:srgbClr val="ffd320"/>
              </a:solidFill>
              <a:ln>
                <a:noFill/>
              </a:ln>
            </c:spPr>
          </c:dPt>
          <c:dPt>
            <c:idx val="555"/>
            <c:spPr>
              <a:solidFill>
                <a:srgbClr val="579d1c"/>
              </a:solidFill>
              <a:ln>
                <a:noFill/>
              </a:ln>
            </c:spPr>
          </c:dPt>
          <c:dPt>
            <c:idx val="556"/>
            <c:spPr>
              <a:solidFill>
                <a:srgbClr val="7e0021"/>
              </a:solidFill>
              <a:ln>
                <a:noFill/>
              </a:ln>
            </c:spPr>
          </c:dPt>
          <c:dPt>
            <c:idx val="557"/>
            <c:spPr>
              <a:solidFill>
                <a:srgbClr val="83caff"/>
              </a:solidFill>
              <a:ln>
                <a:noFill/>
              </a:ln>
            </c:spPr>
          </c:dPt>
          <c:dPt>
            <c:idx val="558"/>
            <c:spPr>
              <a:solidFill>
                <a:srgbClr val="314004"/>
              </a:solidFill>
              <a:ln>
                <a:noFill/>
              </a:ln>
            </c:spPr>
          </c:dPt>
          <c:dPt>
            <c:idx val="559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0"/>
            <c:spPr>
              <a:solidFill>
                <a:srgbClr val="4b1f6f"/>
              </a:solidFill>
              <a:ln>
                <a:noFill/>
              </a:ln>
            </c:spPr>
          </c:dPt>
          <c:dPt>
            <c:idx val="561"/>
            <c:spPr>
              <a:solidFill>
                <a:srgbClr val="ff950e"/>
              </a:solidFill>
              <a:ln>
                <a:noFill/>
              </a:ln>
            </c:spPr>
          </c:dPt>
          <c:dPt>
            <c:idx val="562"/>
            <c:spPr>
              <a:solidFill>
                <a:srgbClr val="c5000b"/>
              </a:solidFill>
              <a:ln>
                <a:noFill/>
              </a:ln>
            </c:spPr>
          </c:dPt>
          <c:dPt>
            <c:idx val="563"/>
            <c:spPr>
              <a:solidFill>
                <a:srgbClr val="0084d1"/>
              </a:solidFill>
              <a:ln>
                <a:noFill/>
              </a:ln>
            </c:spPr>
          </c:dPt>
          <c:dPt>
            <c:idx val="564"/>
            <c:spPr>
              <a:solidFill>
                <a:srgbClr val="004586"/>
              </a:solidFill>
              <a:ln>
                <a:noFill/>
              </a:ln>
            </c:spPr>
          </c:dPt>
          <c:dPt>
            <c:idx val="565"/>
            <c:spPr>
              <a:solidFill>
                <a:srgbClr val="ff420e"/>
              </a:solidFill>
              <a:ln>
                <a:noFill/>
              </a:ln>
            </c:spPr>
          </c:dPt>
          <c:dPt>
            <c:idx val="566"/>
            <c:spPr>
              <a:solidFill>
                <a:srgbClr val="ffd320"/>
              </a:solidFill>
              <a:ln>
                <a:noFill/>
              </a:ln>
            </c:spPr>
          </c:dPt>
          <c:dPt>
            <c:idx val="567"/>
            <c:spPr>
              <a:solidFill>
                <a:srgbClr val="579d1c"/>
              </a:solidFill>
              <a:ln>
                <a:noFill/>
              </a:ln>
            </c:spPr>
          </c:dPt>
          <c:dPt>
            <c:idx val="568"/>
            <c:spPr>
              <a:solidFill>
                <a:srgbClr val="7e0021"/>
              </a:solidFill>
              <a:ln>
                <a:noFill/>
              </a:ln>
            </c:spPr>
          </c:dPt>
          <c:dPt>
            <c:idx val="569"/>
            <c:spPr>
              <a:solidFill>
                <a:srgbClr val="83caff"/>
              </a:solidFill>
              <a:ln>
                <a:noFill/>
              </a:ln>
            </c:spPr>
          </c:dPt>
          <c:dPt>
            <c:idx val="570"/>
            <c:spPr>
              <a:solidFill>
                <a:srgbClr val="314004"/>
              </a:solidFill>
              <a:ln>
                <a:noFill/>
              </a:ln>
            </c:spPr>
          </c:dPt>
          <c:dPt>
            <c:idx val="571"/>
            <c:spPr>
              <a:solidFill>
                <a:srgbClr val="aecf00"/>
              </a:solidFill>
              <a:ln>
                <a:noFill/>
              </a:ln>
            </c:spPr>
          </c:dPt>
          <c:dPt>
            <c:idx val="572"/>
            <c:spPr>
              <a:solidFill>
                <a:srgbClr val="4b1f6f"/>
              </a:solidFill>
              <a:ln>
                <a:noFill/>
              </a:ln>
            </c:spPr>
          </c:dPt>
          <c:dPt>
            <c:idx val="573"/>
            <c:spPr>
              <a:solidFill>
                <a:srgbClr val="ff950e"/>
              </a:solidFill>
              <a:ln>
                <a:noFill/>
              </a:ln>
            </c:spPr>
          </c:dPt>
          <c:dPt>
            <c:idx val="574"/>
            <c:spPr>
              <a:solidFill>
                <a:srgbClr val="c5000b"/>
              </a:solidFill>
              <a:ln>
                <a:noFill/>
              </a:ln>
            </c:spPr>
          </c:dPt>
          <c:dPt>
            <c:idx val="575"/>
            <c:spPr>
              <a:solidFill>
                <a:srgbClr val="0084d1"/>
              </a:solidFill>
              <a:ln>
                <a:noFill/>
              </a:ln>
            </c:spPr>
          </c:dPt>
          <c:dPt>
            <c:idx val="576"/>
            <c:spPr>
              <a:solidFill>
                <a:srgbClr val="004586"/>
              </a:solidFill>
              <a:ln>
                <a:noFill/>
              </a:ln>
            </c:spPr>
          </c:dPt>
          <c:dPt>
            <c:idx val="577"/>
            <c:spPr>
              <a:solidFill>
                <a:srgbClr val="ff420e"/>
              </a:solidFill>
              <a:ln>
                <a:noFill/>
              </a:ln>
            </c:spPr>
          </c:dPt>
          <c:dPt>
            <c:idx val="578"/>
            <c:spPr>
              <a:solidFill>
                <a:srgbClr val="ffd320"/>
              </a:solidFill>
              <a:ln>
                <a:noFill/>
              </a:ln>
            </c:spPr>
          </c:dPt>
          <c:dPt>
            <c:idx val="579"/>
            <c:spPr>
              <a:solidFill>
                <a:srgbClr val="579d1c"/>
              </a:solidFill>
              <a:ln>
                <a:noFill/>
              </a:ln>
            </c:spPr>
          </c:dPt>
          <c:dPt>
            <c:idx val="580"/>
            <c:spPr>
              <a:solidFill>
                <a:srgbClr val="7e0021"/>
              </a:solidFill>
              <a:ln>
                <a:noFill/>
              </a:ln>
            </c:spPr>
          </c:dPt>
          <c:dPt>
            <c:idx val="581"/>
            <c:spPr>
              <a:solidFill>
                <a:srgbClr val="83caff"/>
              </a:solidFill>
              <a:ln>
                <a:noFill/>
              </a:ln>
            </c:spPr>
          </c:dPt>
          <c:dPt>
            <c:idx val="582"/>
            <c:spPr>
              <a:solidFill>
                <a:srgbClr val="314004"/>
              </a:solidFill>
              <a:ln>
                <a:noFill/>
              </a:ln>
            </c:spPr>
          </c:dPt>
          <c:dPt>
            <c:idx val="583"/>
            <c:spPr>
              <a:solidFill>
                <a:srgbClr val="aecf00"/>
              </a:solidFill>
              <a:ln>
                <a:noFill/>
              </a:ln>
            </c:spPr>
          </c:dPt>
          <c:dPt>
            <c:idx val="584"/>
            <c:spPr>
              <a:solidFill>
                <a:srgbClr val="4b1f6f"/>
              </a:solidFill>
              <a:ln>
                <a:noFill/>
              </a:ln>
            </c:spPr>
          </c:dPt>
          <c:dPt>
            <c:idx val="585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6"/>
            <c:spPr>
              <a:solidFill>
                <a:srgbClr val="c5000b"/>
              </a:solidFill>
              <a:ln>
                <a:noFill/>
              </a:ln>
            </c:spPr>
          </c:dPt>
          <c:dPt>
            <c:idx val="587"/>
            <c:spPr>
              <a:solidFill>
                <a:srgbClr val="0084d1"/>
              </a:solidFill>
              <a:ln>
                <a:noFill/>
              </a:ln>
            </c:spPr>
          </c:dPt>
          <c:dPt>
            <c:idx val="588"/>
            <c:spPr>
              <a:solidFill>
                <a:srgbClr val="004586"/>
              </a:solidFill>
              <a:ln>
                <a:noFill/>
              </a:ln>
            </c:spPr>
          </c:dPt>
          <c:dPt>
            <c:idx val="58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9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91"/>
            <c:spPr>
              <a:solidFill>
                <a:srgbClr val="579d1c"/>
              </a:solidFill>
              <a:ln>
                <a:noFill/>
              </a:ln>
            </c:spPr>
          </c:dPt>
          <c:dPt>
            <c:idx val="59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9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94"/>
            <c:spPr>
              <a:solidFill>
                <a:srgbClr val="314004"/>
              </a:solidFill>
              <a:ln>
                <a:noFill/>
              </a:ln>
            </c:spPr>
          </c:dPt>
          <c:dPt>
            <c:idx val="59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96"/>
            <c:spPr>
              <a:solidFill>
                <a:srgbClr val="4b1f6f"/>
              </a:solidFill>
              <a:ln>
                <a:noFill/>
              </a:ln>
            </c:spPr>
          </c:dPt>
          <c:dPt>
            <c:idx val="59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9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9"/>
            <c:spPr>
              <a:solidFill>
                <a:srgbClr val="0084d1"/>
              </a:solidFill>
              <a:ln>
                <a:noFill/>
              </a:ln>
            </c:spPr>
          </c:dPt>
          <c:dPt>
            <c:idx val="600"/>
            <c:spPr>
              <a:solidFill>
                <a:srgbClr val="004586"/>
              </a:solidFill>
              <a:ln>
                <a:noFill/>
              </a:ln>
            </c:spPr>
          </c:dPt>
          <c:dPt>
            <c:idx val="60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0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03"/>
            <c:spPr>
              <a:solidFill>
                <a:srgbClr val="579d1c"/>
              </a:solidFill>
              <a:ln>
                <a:noFill/>
              </a:ln>
            </c:spPr>
          </c:dPt>
          <c:dPt>
            <c:idx val="60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0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06"/>
            <c:spPr>
              <a:solidFill>
                <a:srgbClr val="314004"/>
              </a:solidFill>
              <a:ln>
                <a:noFill/>
              </a:ln>
            </c:spPr>
          </c:dPt>
          <c:dPt>
            <c:idx val="60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08"/>
            <c:spPr>
              <a:solidFill>
                <a:srgbClr val="4b1f6f"/>
              </a:solidFill>
              <a:ln>
                <a:noFill/>
              </a:ln>
            </c:spPr>
          </c:dPt>
          <c:dPt>
            <c:idx val="609"/>
            <c:spPr>
              <a:solidFill>
                <a:srgbClr val="ff950e"/>
              </a:solidFill>
              <a:ln>
                <a:noFill/>
              </a:ln>
            </c:spPr>
          </c:dPt>
          <c:dPt>
            <c:idx val="6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6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6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6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6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6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6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6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6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6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6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6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6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6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624"/>
            <c:spPr>
              <a:solidFill>
                <a:srgbClr val="004586"/>
              </a:solidFill>
              <a:ln>
                <a:noFill/>
              </a:ln>
            </c:spPr>
          </c:dPt>
          <c:dPt>
            <c:idx val="6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627"/>
            <c:spPr>
              <a:solidFill>
                <a:srgbClr val="579d1c"/>
              </a:solidFill>
              <a:ln>
                <a:noFill/>
              </a:ln>
            </c:spPr>
          </c:dPt>
          <c:dPt>
            <c:idx val="6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6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630"/>
            <c:spPr>
              <a:solidFill>
                <a:srgbClr val="314004"/>
              </a:solidFill>
              <a:ln>
                <a:noFill/>
              </a:ln>
            </c:spPr>
          </c:dPt>
          <c:dPt>
            <c:idx val="6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632"/>
            <c:spPr>
              <a:solidFill>
                <a:srgbClr val="4b1f6f"/>
              </a:solidFill>
              <a:ln>
                <a:noFill/>
              </a:ln>
            </c:spPr>
          </c:dPt>
          <c:dPt>
            <c:idx val="6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6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635"/>
            <c:spPr>
              <a:solidFill>
                <a:srgbClr val="0084d1"/>
              </a:solidFill>
              <a:ln>
                <a:noFill/>
              </a:ln>
            </c:spPr>
          </c:dPt>
          <c:dPt>
            <c:idx val="636"/>
            <c:spPr>
              <a:solidFill>
                <a:srgbClr val="004586"/>
              </a:solidFill>
              <a:ln>
                <a:noFill/>
              </a:ln>
            </c:spPr>
          </c:dPt>
          <c:dPt>
            <c:idx val="6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6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9"/>
            <c:spPr>
              <a:solidFill>
                <a:srgbClr val="579d1c"/>
              </a:solidFill>
              <a:ln>
                <a:noFill/>
              </a:ln>
            </c:spPr>
          </c:dPt>
          <c:dPt>
            <c:idx val="6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6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642"/>
            <c:spPr>
              <a:solidFill>
                <a:srgbClr val="314004"/>
              </a:solidFill>
              <a:ln>
                <a:noFill/>
              </a:ln>
            </c:spPr>
          </c:dPt>
          <c:dPt>
            <c:idx val="6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644"/>
            <c:spPr>
              <a:solidFill>
                <a:srgbClr val="4b1f6f"/>
              </a:solidFill>
              <a:ln>
                <a:noFill/>
              </a:ln>
            </c:spPr>
          </c:dPt>
          <c:dPt>
            <c:idx val="6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6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647"/>
            <c:spPr>
              <a:solidFill>
                <a:srgbClr val="0084d1"/>
              </a:solidFill>
              <a:ln>
                <a:noFill/>
              </a:ln>
            </c:spPr>
          </c:dPt>
          <c:dPt>
            <c:idx val="648"/>
            <c:spPr>
              <a:solidFill>
                <a:srgbClr val="004586"/>
              </a:solidFill>
              <a:ln>
                <a:noFill/>
              </a:ln>
            </c:spPr>
          </c:dPt>
          <c:dPt>
            <c:idx val="6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6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651"/>
            <c:spPr>
              <a:solidFill>
                <a:srgbClr val="579d1c"/>
              </a:solidFill>
              <a:ln>
                <a:noFill/>
              </a:ln>
            </c:spPr>
          </c:dPt>
          <c:dPt>
            <c:idx val="6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654"/>
            <c:spPr>
              <a:solidFill>
                <a:srgbClr val="314004"/>
              </a:solidFill>
              <a:ln>
                <a:noFill/>
              </a:ln>
            </c:spPr>
          </c:dPt>
          <c:dPt>
            <c:idx val="6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656"/>
            <c:spPr>
              <a:solidFill>
                <a:srgbClr val="4b1f6f"/>
              </a:solidFill>
              <a:ln>
                <a:noFill/>
              </a:ln>
            </c:spPr>
          </c:dPt>
          <c:dPt>
            <c:idx val="6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6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659"/>
            <c:spPr>
              <a:solidFill>
                <a:srgbClr val="0084d1"/>
              </a:solidFill>
              <a:ln>
                <a:noFill/>
              </a:ln>
            </c:spPr>
          </c:dPt>
          <c:dPt>
            <c:idx val="660"/>
            <c:spPr>
              <a:solidFill>
                <a:srgbClr val="004586"/>
              </a:solidFill>
              <a:ln>
                <a:noFill/>
              </a:ln>
            </c:spPr>
          </c:dPt>
          <c:dPt>
            <c:idx val="6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63"/>
            <c:spPr>
              <a:solidFill>
                <a:srgbClr val="579d1c"/>
              </a:solidFill>
              <a:ln>
                <a:noFill/>
              </a:ln>
            </c:spPr>
          </c:dPt>
          <c:dPt>
            <c:idx val="6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6"/>
            <c:spPr>
              <a:solidFill>
                <a:srgbClr val="314004"/>
              </a:solidFill>
              <a:ln>
                <a:noFill/>
              </a:ln>
            </c:spPr>
          </c:dPt>
          <c:dPt>
            <c:idx val="6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68"/>
            <c:spPr>
              <a:solidFill>
                <a:srgbClr val="4b1f6f"/>
              </a:solidFill>
              <a:ln>
                <a:noFill/>
              </a:ln>
            </c:spPr>
          </c:dPt>
          <c:dPt>
            <c:idx val="6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6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671"/>
            <c:spPr>
              <a:solidFill>
                <a:srgbClr val="0084d1"/>
              </a:solidFill>
              <a:ln>
                <a:noFill/>
              </a:ln>
            </c:spPr>
          </c:dPt>
          <c:dPt>
            <c:idx val="672"/>
            <c:spPr>
              <a:solidFill>
                <a:srgbClr val="004586"/>
              </a:solidFill>
              <a:ln>
                <a:noFill/>
              </a:ln>
            </c:spPr>
          </c:dPt>
          <c:dPt>
            <c:idx val="6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6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675"/>
            <c:spPr>
              <a:solidFill>
                <a:srgbClr val="579d1c"/>
              </a:solidFill>
              <a:ln>
                <a:noFill/>
              </a:ln>
            </c:spPr>
          </c:dPt>
          <c:dPt>
            <c:idx val="6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6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678"/>
            <c:spPr>
              <a:solidFill>
                <a:srgbClr val="314004"/>
              </a:solidFill>
              <a:ln>
                <a:noFill/>
              </a:ln>
            </c:spPr>
          </c:dPt>
          <c:dPt>
            <c:idx val="6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0"/>
            <c:spPr>
              <a:solidFill>
                <a:srgbClr val="4b1f6f"/>
              </a:solidFill>
              <a:ln>
                <a:noFill/>
              </a:ln>
            </c:spPr>
          </c:dPt>
          <c:dPt>
            <c:idx val="6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6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683"/>
            <c:spPr>
              <a:solidFill>
                <a:srgbClr val="0084d1"/>
              </a:solidFill>
              <a:ln>
                <a:noFill/>
              </a:ln>
            </c:spPr>
          </c:dPt>
          <c:dPt>
            <c:idx val="684"/>
            <c:spPr>
              <a:solidFill>
                <a:srgbClr val="004586"/>
              </a:solidFill>
              <a:ln>
                <a:noFill/>
              </a:ln>
            </c:spPr>
          </c:dPt>
          <c:dPt>
            <c:idx val="6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6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687"/>
            <c:spPr>
              <a:solidFill>
                <a:srgbClr val="579d1c"/>
              </a:solidFill>
              <a:ln>
                <a:noFill/>
              </a:ln>
            </c:spPr>
          </c:dPt>
          <c:dPt>
            <c:idx val="6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6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690"/>
            <c:spPr>
              <a:solidFill>
                <a:srgbClr val="314004"/>
              </a:solidFill>
              <a:ln>
                <a:noFill/>
              </a:ln>
            </c:spPr>
          </c:dPt>
          <c:dPt>
            <c:idx val="6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692"/>
            <c:spPr>
              <a:solidFill>
                <a:srgbClr val="4b1f6f"/>
              </a:solidFill>
              <a:ln>
                <a:noFill/>
              </a:ln>
            </c:spPr>
          </c:dPt>
          <c:dPt>
            <c:idx val="6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6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695"/>
            <c:spPr>
              <a:solidFill>
                <a:srgbClr val="0084d1"/>
              </a:solidFill>
              <a:ln>
                <a:noFill/>
              </a:ln>
            </c:spPr>
          </c:dPt>
          <c:dPt>
            <c:idx val="696"/>
            <c:spPr>
              <a:solidFill>
                <a:srgbClr val="004586"/>
              </a:solidFill>
              <a:ln>
                <a:noFill/>
              </a:ln>
            </c:spPr>
          </c:dPt>
          <c:dPt>
            <c:idx val="6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6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699"/>
            <c:spPr>
              <a:solidFill>
                <a:srgbClr val="579d1c"/>
              </a:solidFill>
              <a:ln>
                <a:noFill/>
              </a:ln>
            </c:spPr>
          </c:dPt>
          <c:dPt>
            <c:idx val="7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7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702"/>
            <c:spPr>
              <a:solidFill>
                <a:srgbClr val="314004"/>
              </a:solidFill>
              <a:ln>
                <a:noFill/>
              </a:ln>
            </c:spPr>
          </c:dPt>
          <c:dPt>
            <c:idx val="7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704"/>
            <c:spPr>
              <a:solidFill>
                <a:srgbClr val="4b1f6f"/>
              </a:solidFill>
              <a:ln>
                <a:noFill/>
              </a:ln>
            </c:spPr>
          </c:dPt>
          <c:dPt>
            <c:idx val="7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707"/>
            <c:spPr>
              <a:solidFill>
                <a:srgbClr val="0084d1"/>
              </a:solidFill>
              <a:ln>
                <a:noFill/>
              </a:ln>
            </c:spPr>
          </c:dPt>
          <c:dPt>
            <c:idx val="708"/>
            <c:spPr>
              <a:solidFill>
                <a:srgbClr val="004586"/>
              </a:solidFill>
              <a:ln>
                <a:noFill/>
              </a:ln>
            </c:spPr>
          </c:dPt>
          <c:dPt>
            <c:idx val="7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7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711"/>
            <c:spPr>
              <a:solidFill>
                <a:srgbClr val="579d1c"/>
              </a:solidFill>
              <a:ln>
                <a:noFill/>
              </a:ln>
            </c:spPr>
          </c:dPt>
          <c:dPt>
            <c:idx val="7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7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714"/>
            <c:spPr>
              <a:solidFill>
                <a:srgbClr val="314004"/>
              </a:solidFill>
              <a:ln>
                <a:noFill/>
              </a:ln>
            </c:spPr>
          </c:dPt>
          <c:dPt>
            <c:idx val="7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716"/>
            <c:spPr>
              <a:solidFill>
                <a:srgbClr val="4b1f6f"/>
              </a:solidFill>
              <a:ln>
                <a:noFill/>
              </a:ln>
            </c:spPr>
          </c:dPt>
          <c:dPt>
            <c:idx val="7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7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9"/>
            <c:spPr>
              <a:solidFill>
                <a:srgbClr val="0084d1"/>
              </a:solidFill>
              <a:ln>
                <a:noFill/>
              </a:ln>
            </c:spPr>
          </c:dPt>
          <c:dPt>
            <c:idx val="720"/>
            <c:spPr>
              <a:solidFill>
                <a:srgbClr val="004586"/>
              </a:solidFill>
              <a:ln>
                <a:noFill/>
              </a:ln>
            </c:spPr>
          </c:dPt>
          <c:dPt>
            <c:idx val="7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7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723"/>
            <c:spPr>
              <a:solidFill>
                <a:srgbClr val="579d1c"/>
              </a:solidFill>
              <a:ln>
                <a:noFill/>
              </a:ln>
            </c:spPr>
          </c:dPt>
          <c:dPt>
            <c:idx val="7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7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72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728"/>
            <c:spPr>
              <a:solidFill>
                <a:srgbClr val="4b1f6f"/>
              </a:solidFill>
              <a:ln>
                <a:noFill/>
              </a:ln>
            </c:spPr>
          </c:dPt>
          <c:dPt>
            <c:idx val="7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31"/>
            <c:spPr>
              <a:solidFill>
                <a:srgbClr val="0084d1"/>
              </a:solidFill>
              <a:ln>
                <a:noFill/>
              </a:ln>
            </c:spPr>
          </c:dPt>
          <c:dPt>
            <c:idx val="732"/>
            <c:spPr>
              <a:solidFill>
                <a:srgbClr val="004586"/>
              </a:solidFill>
              <a:ln>
                <a:noFill/>
              </a:ln>
            </c:spPr>
          </c:dPt>
          <c:dPt>
            <c:idx val="7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35"/>
            <c:spPr>
              <a:solidFill>
                <a:srgbClr val="579d1c"/>
              </a:solidFill>
              <a:ln>
                <a:noFill/>
              </a:ln>
            </c:spPr>
          </c:dPt>
          <c:dPt>
            <c:idx val="7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38"/>
            <c:spPr>
              <a:solidFill>
                <a:srgbClr val="314004"/>
              </a:solidFill>
              <a:ln>
                <a:noFill/>
              </a:ln>
            </c:spPr>
          </c:dPt>
          <c:dPt>
            <c:idx val="7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740"/>
            <c:spPr>
              <a:solidFill>
                <a:srgbClr val="4b1f6f"/>
              </a:solidFill>
              <a:ln>
                <a:noFill/>
              </a:ln>
            </c:spPr>
          </c:dPt>
          <c:dPt>
            <c:idx val="7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7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743"/>
            <c:spPr>
              <a:solidFill>
                <a:srgbClr val="0084d1"/>
              </a:solidFill>
              <a:ln>
                <a:noFill/>
              </a:ln>
            </c:spPr>
          </c:dPt>
          <c:dPt>
            <c:idx val="744"/>
            <c:spPr>
              <a:solidFill>
                <a:srgbClr val="004586"/>
              </a:solidFill>
              <a:ln>
                <a:noFill/>
              </a:ln>
            </c:spPr>
          </c:dPt>
          <c:dPt>
            <c:idx val="7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747"/>
            <c:spPr>
              <a:solidFill>
                <a:srgbClr val="579d1c"/>
              </a:solidFill>
              <a:ln>
                <a:noFill/>
              </a:ln>
            </c:spPr>
          </c:dPt>
          <c:dPt>
            <c:idx val="7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7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750"/>
            <c:spPr>
              <a:solidFill>
                <a:srgbClr val="314004"/>
              </a:solidFill>
              <a:ln>
                <a:noFill/>
              </a:ln>
            </c:spPr>
          </c:dPt>
          <c:dPt>
            <c:idx val="7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752"/>
            <c:spPr>
              <a:solidFill>
                <a:srgbClr val="4b1f6f"/>
              </a:solidFill>
              <a:ln>
                <a:noFill/>
              </a:ln>
            </c:spPr>
          </c:dPt>
          <c:dPt>
            <c:idx val="7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7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755"/>
            <c:spPr>
              <a:solidFill>
                <a:srgbClr val="0084d1"/>
              </a:solidFill>
              <a:ln>
                <a:noFill/>
              </a:ln>
            </c:spPr>
          </c:dPt>
          <c:dPt>
            <c:idx val="756"/>
            <c:spPr>
              <a:solidFill>
                <a:srgbClr val="004586"/>
              </a:solidFill>
              <a:ln>
                <a:noFill/>
              </a:ln>
            </c:spPr>
          </c:dPt>
          <c:dPt>
            <c:idx val="7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7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9"/>
            <c:spPr>
              <a:solidFill>
                <a:srgbClr val="579d1c"/>
              </a:solidFill>
              <a:ln>
                <a:noFill/>
              </a:ln>
            </c:spPr>
          </c:dPt>
          <c:dPt>
            <c:idx val="7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7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762"/>
            <c:spPr>
              <a:solidFill>
                <a:srgbClr val="314004"/>
              </a:solidFill>
              <a:ln>
                <a:noFill/>
              </a:ln>
            </c:spPr>
          </c:dPt>
          <c:dPt>
            <c:idx val="7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764"/>
            <c:spPr>
              <a:solidFill>
                <a:srgbClr val="4b1f6f"/>
              </a:solidFill>
              <a:ln>
                <a:noFill/>
              </a:ln>
            </c:spPr>
          </c:dPt>
          <c:dPt>
            <c:idx val="7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7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767"/>
            <c:spPr>
              <a:solidFill>
                <a:srgbClr val="0084d1"/>
              </a:solidFill>
              <a:ln>
                <a:noFill/>
              </a:ln>
            </c:spPr>
          </c:dPt>
          <c:dPt>
            <c:idx val="768"/>
            <c:spPr>
              <a:solidFill>
                <a:srgbClr val="004586"/>
              </a:solidFill>
              <a:ln>
                <a:noFill/>
              </a:ln>
            </c:spPr>
          </c:dPt>
          <c:dPt>
            <c:idx val="769"/>
            <c:spPr>
              <a:solidFill>
                <a:srgbClr val="ff420e"/>
              </a:solidFill>
              <a:ln>
                <a:noFill/>
              </a:ln>
            </c:spPr>
          </c:dPt>
          <c:dPt>
            <c:idx val="770"/>
            <c:spPr>
              <a:solidFill>
                <a:srgbClr val="ffd320"/>
              </a:solidFill>
              <a:ln>
                <a:noFill/>
              </a:ln>
            </c:spPr>
          </c:dPt>
          <c:dPt>
            <c:idx val="771"/>
            <c:spPr>
              <a:solidFill>
                <a:srgbClr val="579d1c"/>
              </a:solidFill>
              <a:ln>
                <a:noFill/>
              </a:ln>
            </c:spPr>
          </c:dPt>
          <c:dPt>
            <c:idx val="772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3"/>
            <c:spPr>
              <a:solidFill>
                <a:srgbClr val="83caff"/>
              </a:solidFill>
              <a:ln>
                <a:noFill/>
              </a:ln>
            </c:spPr>
          </c:dPt>
          <c:dPt>
            <c:idx val="774"/>
            <c:spPr>
              <a:solidFill>
                <a:srgbClr val="314004"/>
              </a:solidFill>
              <a:ln>
                <a:noFill/>
              </a:ln>
            </c:spPr>
          </c:dPt>
          <c:dPt>
            <c:idx val="775"/>
            <c:spPr>
              <a:solidFill>
                <a:srgbClr val="aecf00"/>
              </a:solidFill>
              <a:ln>
                <a:noFill/>
              </a:ln>
            </c:spPr>
          </c:dPt>
          <c:dPt>
            <c:idx val="776"/>
            <c:spPr>
              <a:solidFill>
                <a:srgbClr val="4b1f6f"/>
              </a:solidFill>
              <a:ln>
                <a:noFill/>
              </a:ln>
            </c:spPr>
          </c:dPt>
          <c:dPt>
            <c:idx val="777"/>
            <c:spPr>
              <a:solidFill>
                <a:srgbClr val="ff950e"/>
              </a:solidFill>
              <a:ln>
                <a:noFill/>
              </a:ln>
            </c:spPr>
          </c:dPt>
          <c:dPt>
            <c:idx val="778"/>
            <c:spPr>
              <a:solidFill>
                <a:srgbClr val="c5000b"/>
              </a:solidFill>
              <a:ln>
                <a:noFill/>
              </a:ln>
            </c:spPr>
          </c:dPt>
          <c:dPt>
            <c:idx val="779"/>
            <c:spPr>
              <a:solidFill>
                <a:srgbClr val="0084d1"/>
              </a:solidFill>
              <a:ln>
                <a:noFill/>
              </a:ln>
            </c:spPr>
          </c:dPt>
          <c:dPt>
            <c:idx val="780"/>
            <c:spPr>
              <a:solidFill>
                <a:srgbClr val="004586"/>
              </a:solidFill>
              <a:ln>
                <a:noFill/>
              </a:ln>
            </c:spPr>
          </c:dPt>
          <c:dPt>
            <c:idx val="781"/>
            <c:spPr>
              <a:solidFill>
                <a:srgbClr val="ff420e"/>
              </a:solidFill>
              <a:ln>
                <a:noFill/>
              </a:ln>
            </c:spPr>
          </c:dPt>
          <c:dPt>
            <c:idx val="782"/>
            <c:spPr>
              <a:solidFill>
                <a:srgbClr val="ffd320"/>
              </a:solidFill>
              <a:ln>
                <a:noFill/>
              </a:ln>
            </c:spPr>
          </c:dPt>
          <c:dPt>
            <c:idx val="783"/>
            <c:spPr>
              <a:solidFill>
                <a:srgbClr val="579d1c"/>
              </a:solidFill>
              <a:ln>
                <a:noFill/>
              </a:ln>
            </c:spPr>
          </c:dPt>
          <c:dPt>
            <c:idx val="784"/>
            <c:spPr>
              <a:solidFill>
                <a:srgbClr val="7e0021"/>
              </a:solidFill>
              <a:ln>
                <a:noFill/>
              </a:ln>
            </c:spPr>
          </c:dPt>
          <c:dPt>
            <c:idx val="785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87"/>
            <c:spPr>
              <a:solidFill>
                <a:srgbClr val="aecf00"/>
              </a:solidFill>
              <a:ln>
                <a:noFill/>
              </a:ln>
            </c:spPr>
          </c:dPt>
          <c:dPt>
            <c:idx val="788"/>
            <c:spPr>
              <a:solidFill>
                <a:srgbClr val="4b1f6f"/>
              </a:solidFill>
              <a:ln>
                <a:noFill/>
              </a:ln>
            </c:spPr>
          </c:dPt>
          <c:dPt>
            <c:idx val="78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9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91"/>
            <c:spPr>
              <a:solidFill>
                <a:srgbClr val="0084d1"/>
              </a:solidFill>
              <a:ln>
                <a:noFill/>
              </a:ln>
            </c:spPr>
          </c:dPt>
          <c:dPt>
            <c:idx val="792"/>
            <c:spPr>
              <a:solidFill>
                <a:srgbClr val="004586"/>
              </a:solidFill>
              <a:ln>
                <a:noFill/>
              </a:ln>
            </c:spPr>
          </c:dPt>
          <c:dPt>
            <c:idx val="79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9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95"/>
            <c:spPr>
              <a:solidFill>
                <a:srgbClr val="579d1c"/>
              </a:solidFill>
              <a:ln>
                <a:noFill/>
              </a:ln>
            </c:spPr>
          </c:dPt>
          <c:dPt>
            <c:idx val="79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9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98"/>
            <c:spPr>
              <a:solidFill>
                <a:srgbClr val="314004"/>
              </a:solidFill>
              <a:ln>
                <a:noFill/>
              </a:ln>
            </c:spPr>
          </c:dPt>
          <c:dPt>
            <c:idx val="79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0"/>
            <c:spPr>
              <a:solidFill>
                <a:srgbClr val="4b1f6f"/>
              </a:solidFill>
              <a:ln>
                <a:noFill/>
              </a:ln>
            </c:spPr>
          </c:dPt>
          <c:dPt>
            <c:idx val="80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0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03"/>
            <c:spPr>
              <a:solidFill>
                <a:srgbClr val="0084d1"/>
              </a:solidFill>
              <a:ln>
                <a:noFill/>
              </a:ln>
            </c:spPr>
          </c:dPt>
          <c:dPt>
            <c:idx val="804"/>
            <c:spPr>
              <a:solidFill>
                <a:srgbClr val="004586"/>
              </a:solidFill>
              <a:ln>
                <a:noFill/>
              </a:ln>
            </c:spPr>
          </c:dPt>
          <c:dPt>
            <c:idx val="80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0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07"/>
            <c:spPr>
              <a:solidFill>
                <a:srgbClr val="579d1c"/>
              </a:solidFill>
              <a:ln>
                <a:noFill/>
              </a:ln>
            </c:spPr>
          </c:dPt>
          <c:dPt>
            <c:idx val="80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09"/>
            <c:spPr>
              <a:solidFill>
                <a:srgbClr val="83caff"/>
              </a:solidFill>
              <a:ln>
                <a:noFill/>
              </a:ln>
            </c:spPr>
          </c:dPt>
          <c:dPt>
            <c:idx val="810"/>
            <c:spPr>
              <a:solidFill>
                <a:srgbClr val="314004"/>
              </a:solidFill>
              <a:ln>
                <a:noFill/>
              </a:ln>
            </c:spPr>
          </c:dPt>
          <c:dPt>
            <c:idx val="811"/>
            <c:spPr>
              <a:solidFill>
                <a:srgbClr val="aecf00"/>
              </a:solidFill>
              <a:ln>
                <a:noFill/>
              </a:ln>
            </c:spPr>
          </c:dPt>
          <c:dPt>
            <c:idx val="812"/>
            <c:spPr>
              <a:solidFill>
                <a:srgbClr val="4b1f6f"/>
              </a:solidFill>
              <a:ln>
                <a:noFill/>
              </a:ln>
            </c:spPr>
          </c:dPt>
          <c:dPt>
            <c:idx val="813"/>
            <c:spPr>
              <a:solidFill>
                <a:srgbClr val="ff950e"/>
              </a:solidFill>
              <a:ln>
                <a:noFill/>
              </a:ln>
            </c:spPr>
          </c:dPt>
          <c:dPt>
            <c:idx val="814"/>
            <c:spPr>
              <a:solidFill>
                <a:srgbClr val="c5000b"/>
              </a:solidFill>
              <a:ln>
                <a:noFill/>
              </a:ln>
            </c:spPr>
          </c:dPt>
          <c:dPt>
            <c:idx val="815"/>
            <c:spPr>
              <a:solidFill>
                <a:srgbClr val="0084d1"/>
              </a:solidFill>
              <a:ln>
                <a:noFill/>
              </a:ln>
            </c:spPr>
          </c:dPt>
          <c:dPt>
            <c:idx val="816"/>
            <c:spPr>
              <a:solidFill>
                <a:srgbClr val="004586"/>
              </a:solidFill>
              <a:ln>
                <a:noFill/>
              </a:ln>
            </c:spPr>
          </c:dPt>
          <c:dPt>
            <c:idx val="817"/>
            <c:spPr>
              <a:solidFill>
                <a:srgbClr val="ff420e"/>
              </a:solidFill>
              <a:ln>
                <a:noFill/>
              </a:ln>
            </c:spPr>
          </c:dPt>
          <c:dPt>
            <c:idx val="818"/>
            <c:spPr>
              <a:solidFill>
                <a:srgbClr val="ffd320"/>
              </a:solidFill>
              <a:ln>
                <a:noFill/>
              </a:ln>
            </c:spPr>
          </c:dPt>
          <c:dPt>
            <c:idx val="819"/>
            <c:spPr>
              <a:solidFill>
                <a:srgbClr val="579d1c"/>
              </a:solidFill>
              <a:ln>
                <a:noFill/>
              </a:ln>
            </c:spPr>
          </c:dPt>
          <c:dPt>
            <c:idx val="820"/>
            <c:spPr>
              <a:solidFill>
                <a:srgbClr val="7e0021"/>
              </a:solidFill>
              <a:ln>
                <a:noFill/>
              </a:ln>
            </c:spPr>
          </c:dPt>
          <c:dPt>
            <c:idx val="821"/>
            <c:spPr>
              <a:solidFill>
                <a:srgbClr val="83caff"/>
              </a:solidFill>
              <a:ln>
                <a:noFill/>
              </a:ln>
            </c:spPr>
          </c:dPt>
          <c:dPt>
            <c:idx val="822"/>
            <c:spPr>
              <a:solidFill>
                <a:srgbClr val="314004"/>
              </a:solidFill>
              <a:ln>
                <a:noFill/>
              </a:ln>
            </c:spPr>
          </c:dPt>
          <c:dPt>
            <c:idx val="823"/>
            <c:spPr>
              <a:solidFill>
                <a:srgbClr val="aecf00"/>
              </a:solidFill>
              <a:ln>
                <a:noFill/>
              </a:ln>
            </c:spPr>
          </c:dPt>
          <c:dPt>
            <c:idx val="824"/>
            <c:spPr>
              <a:solidFill>
                <a:srgbClr val="4b1f6f"/>
              </a:solidFill>
              <a:ln>
                <a:noFill/>
              </a:ln>
            </c:spPr>
          </c:dPt>
          <c:dPt>
            <c:idx val="825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6"/>
            <c:spPr>
              <a:solidFill>
                <a:srgbClr val="c5000b"/>
              </a:solidFill>
              <a:ln>
                <a:noFill/>
              </a:ln>
            </c:spPr>
          </c:dPt>
          <c:dPt>
            <c:idx val="827"/>
            <c:spPr>
              <a:solidFill>
                <a:srgbClr val="0084d1"/>
              </a:solidFill>
              <a:ln>
                <a:noFill/>
              </a:ln>
            </c:spPr>
          </c:dPt>
          <c:dPt>
            <c:idx val="828"/>
            <c:spPr>
              <a:solidFill>
                <a:srgbClr val="004586"/>
              </a:solidFill>
              <a:ln>
                <a:noFill/>
              </a:ln>
            </c:spPr>
          </c:dPt>
          <c:dPt>
            <c:idx val="829"/>
            <c:spPr>
              <a:solidFill>
                <a:srgbClr val="ff420e"/>
              </a:solidFill>
              <a:ln>
                <a:noFill/>
              </a:ln>
            </c:spPr>
          </c:dPt>
          <c:dPt>
            <c:idx val="830"/>
            <c:spPr>
              <a:solidFill>
                <a:srgbClr val="ffd320"/>
              </a:solidFill>
              <a:ln>
                <a:noFill/>
              </a:ln>
            </c:spPr>
          </c:dPt>
          <c:dPt>
            <c:idx val="831"/>
            <c:spPr>
              <a:solidFill>
                <a:srgbClr val="579d1c"/>
              </a:solidFill>
              <a:ln>
                <a:noFill/>
              </a:ln>
            </c:spPr>
          </c:dPt>
          <c:dPt>
            <c:idx val="832"/>
            <c:spPr>
              <a:solidFill>
                <a:srgbClr val="7e0021"/>
              </a:solidFill>
              <a:ln>
                <a:noFill/>
              </a:ln>
            </c:spPr>
          </c:dPt>
          <c:dPt>
            <c:idx val="833"/>
            <c:spPr>
              <a:solidFill>
                <a:srgbClr val="83caff"/>
              </a:solidFill>
              <a:ln>
                <a:noFill/>
              </a:ln>
            </c:spPr>
          </c:dPt>
          <c:dPt>
            <c:idx val="834"/>
            <c:spPr>
              <a:solidFill>
                <a:srgbClr val="314004"/>
              </a:solidFill>
              <a:ln>
                <a:noFill/>
              </a:ln>
            </c:spPr>
          </c:dPt>
          <c:dPt>
            <c:idx val="835"/>
            <c:spPr>
              <a:solidFill>
                <a:srgbClr val="aecf00"/>
              </a:solidFill>
              <a:ln>
                <a:noFill/>
              </a:ln>
            </c:spPr>
          </c:dPt>
          <c:dPt>
            <c:idx val="836"/>
            <c:spPr>
              <a:solidFill>
                <a:srgbClr val="4b1f6f"/>
              </a:solidFill>
              <a:ln>
                <a:noFill/>
              </a:ln>
            </c:spPr>
          </c:dPt>
          <c:dPt>
            <c:idx val="837"/>
            <c:spPr>
              <a:solidFill>
                <a:srgbClr val="ff950e"/>
              </a:solidFill>
              <a:ln>
                <a:noFill/>
              </a:ln>
            </c:spPr>
          </c:dPt>
          <c:dPt>
            <c:idx val="838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9"/>
            <c:spPr>
              <a:solidFill>
                <a:srgbClr val="0084d1"/>
              </a:solidFill>
              <a:ln>
                <a:noFill/>
              </a:ln>
            </c:spPr>
          </c:dPt>
          <c:dPt>
            <c:idx val="840"/>
            <c:spPr>
              <a:solidFill>
                <a:srgbClr val="004586"/>
              </a:solidFill>
              <a:ln>
                <a:noFill/>
              </a:ln>
            </c:spPr>
          </c:dPt>
          <c:dPt>
            <c:idx val="841"/>
            <c:spPr>
              <a:solidFill>
                <a:srgbClr val="ff420e"/>
              </a:solidFill>
              <a:ln>
                <a:noFill/>
              </a:ln>
            </c:spPr>
          </c:dPt>
          <c:dPt>
            <c:idx val="842"/>
            <c:spPr>
              <a:solidFill>
                <a:srgbClr val="ffd320"/>
              </a:solidFill>
              <a:ln>
                <a:noFill/>
              </a:ln>
            </c:spPr>
          </c:dPt>
          <c:dPt>
            <c:idx val="843"/>
            <c:spPr>
              <a:solidFill>
                <a:srgbClr val="579d1c"/>
              </a:solidFill>
              <a:ln>
                <a:noFill/>
              </a:ln>
            </c:spPr>
          </c:dPt>
          <c:dPt>
            <c:idx val="844"/>
            <c:spPr>
              <a:solidFill>
                <a:srgbClr val="7e0021"/>
              </a:solidFill>
              <a:ln>
                <a:noFill/>
              </a:ln>
            </c:spPr>
          </c:dPt>
          <c:dPt>
            <c:idx val="845"/>
            <c:spPr>
              <a:solidFill>
                <a:srgbClr val="83caff"/>
              </a:solidFill>
              <a:ln>
                <a:noFill/>
              </a:ln>
            </c:spPr>
          </c:dPt>
          <c:dPt>
            <c:idx val="846"/>
            <c:spPr>
              <a:solidFill>
                <a:srgbClr val="314004"/>
              </a:solidFill>
              <a:ln>
                <a:noFill/>
              </a:ln>
            </c:spPr>
          </c:dPt>
          <c:dPt>
            <c:idx val="84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48"/>
            <c:spPr>
              <a:solidFill>
                <a:srgbClr val="4b1f6f"/>
              </a:solidFill>
              <a:ln>
                <a:noFill/>
              </a:ln>
            </c:spPr>
          </c:dPt>
          <c:dPt>
            <c:idx val="849"/>
            <c:spPr>
              <a:solidFill>
                <a:srgbClr val="ff950e"/>
              </a:solidFill>
              <a:ln>
                <a:noFill/>
              </a:ln>
            </c:spPr>
          </c:dPt>
          <c:dPt>
            <c:idx val="850"/>
            <c:spPr>
              <a:solidFill>
                <a:srgbClr val="c5000b"/>
              </a:solidFill>
              <a:ln>
                <a:noFill/>
              </a:ln>
            </c:spPr>
          </c:dPt>
          <c:dPt>
            <c:idx val="851"/>
            <c:spPr>
              <a:solidFill>
                <a:srgbClr val="0084d1"/>
              </a:solidFill>
              <a:ln>
                <a:noFill/>
              </a:ln>
            </c:spPr>
          </c:dPt>
          <c:dPt>
            <c:idx val="852"/>
            <c:spPr>
              <a:solidFill>
                <a:srgbClr val="004586"/>
              </a:solidFill>
              <a:ln>
                <a:noFill/>
              </a:ln>
            </c:spPr>
          </c:dPt>
          <c:dPt>
            <c:idx val="853"/>
            <c:spPr>
              <a:solidFill>
                <a:srgbClr val="ff420e"/>
              </a:solidFill>
              <a:ln>
                <a:noFill/>
              </a:ln>
            </c:spPr>
          </c:dPt>
          <c:dPt>
            <c:idx val="854"/>
            <c:spPr>
              <a:solidFill>
                <a:srgbClr val="ffd320"/>
              </a:solidFill>
              <a:ln>
                <a:noFill/>
              </a:ln>
            </c:spPr>
          </c:dPt>
          <c:dPt>
            <c:idx val="855"/>
            <c:spPr>
              <a:solidFill>
                <a:srgbClr val="579d1c"/>
              </a:solidFill>
              <a:ln>
                <a:noFill/>
              </a:ln>
            </c:spPr>
          </c:dPt>
          <c:dPt>
            <c:idx val="856"/>
            <c:spPr>
              <a:solidFill>
                <a:srgbClr val="7e0021"/>
              </a:solidFill>
              <a:ln>
                <a:noFill/>
              </a:ln>
            </c:spPr>
          </c:dPt>
          <c:dPt>
            <c:idx val="857"/>
            <c:spPr>
              <a:solidFill>
                <a:srgbClr val="83caff"/>
              </a:solidFill>
              <a:ln>
                <a:noFill/>
              </a:ln>
            </c:spPr>
          </c:dPt>
          <c:dPt>
            <c:idx val="858"/>
            <c:spPr>
              <a:solidFill>
                <a:srgbClr val="314004"/>
              </a:solidFill>
              <a:ln>
                <a:noFill/>
              </a:ln>
            </c:spPr>
          </c:dPt>
          <c:dPt>
            <c:idx val="85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60"/>
            <c:spPr>
              <a:solidFill>
                <a:srgbClr val="4b1f6f"/>
              </a:solidFill>
              <a:ln>
                <a:noFill/>
              </a:ln>
            </c:spPr>
          </c:dPt>
          <c:dPt>
            <c:idx val="86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6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63"/>
            <c:spPr>
              <a:solidFill>
                <a:srgbClr val="0084d1"/>
              </a:solidFill>
              <a:ln>
                <a:noFill/>
              </a:ln>
            </c:spPr>
          </c:dPt>
          <c:dPt>
            <c:idx val="864"/>
            <c:spPr>
              <a:solidFill>
                <a:srgbClr val="004586"/>
              </a:solidFill>
              <a:ln>
                <a:noFill/>
              </a:ln>
            </c:spPr>
          </c:dPt>
          <c:dPt>
            <c:idx val="86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67"/>
            <c:spPr>
              <a:solidFill>
                <a:srgbClr val="579d1c"/>
              </a:solidFill>
              <a:ln>
                <a:noFill/>
              </a:ln>
            </c:spPr>
          </c:dPt>
          <c:dPt>
            <c:idx val="86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69"/>
            <c:spPr>
              <a:solidFill>
                <a:srgbClr val="83caff"/>
              </a:solidFill>
              <a:ln>
                <a:noFill/>
              </a:ln>
            </c:spPr>
          </c:dPt>
          <c:dPt>
            <c:idx val="870"/>
            <c:spPr>
              <a:solidFill>
                <a:srgbClr val="314004"/>
              </a:solidFill>
              <a:ln>
                <a:noFill/>
              </a:ln>
            </c:spPr>
          </c:dPt>
          <c:dPt>
            <c:idx val="871"/>
            <c:spPr>
              <a:solidFill>
                <a:srgbClr val="aecf00"/>
              </a:solidFill>
              <a:ln>
                <a:noFill/>
              </a:ln>
            </c:spPr>
          </c:dPt>
          <c:dPt>
            <c:idx val="872"/>
            <c:spPr>
              <a:solidFill>
                <a:srgbClr val="4b1f6f"/>
              </a:solidFill>
              <a:ln>
                <a:noFill/>
              </a:ln>
            </c:spPr>
          </c:dPt>
          <c:dPt>
            <c:idx val="873"/>
            <c:spPr>
              <a:solidFill>
                <a:srgbClr val="ff950e"/>
              </a:solidFill>
              <a:ln>
                <a:noFill/>
              </a:ln>
            </c:spPr>
          </c:dPt>
          <c:dPt>
            <c:idx val="874"/>
            <c:spPr>
              <a:solidFill>
                <a:srgbClr val="c5000b"/>
              </a:solidFill>
              <a:ln>
                <a:noFill/>
              </a:ln>
            </c:spPr>
          </c:dPt>
          <c:dPt>
            <c:idx val="875"/>
            <c:spPr>
              <a:solidFill>
                <a:srgbClr val="0084d1"/>
              </a:solidFill>
              <a:ln>
                <a:noFill/>
              </a:ln>
            </c:spPr>
          </c:dPt>
          <c:dPt>
            <c:idx val="876"/>
            <c:spPr>
              <a:solidFill>
                <a:srgbClr val="004586"/>
              </a:solidFill>
              <a:ln>
                <a:noFill/>
              </a:ln>
            </c:spPr>
          </c:dPt>
          <c:dPt>
            <c:idx val="877"/>
            <c:spPr>
              <a:solidFill>
                <a:srgbClr val="ff420e"/>
              </a:solidFill>
              <a:ln>
                <a:noFill/>
              </a:ln>
            </c:spPr>
          </c:dPt>
          <c:dPt>
            <c:idx val="878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9"/>
            <c:spPr>
              <a:solidFill>
                <a:srgbClr val="579d1c"/>
              </a:solidFill>
              <a:ln>
                <a:noFill/>
              </a:ln>
            </c:spPr>
          </c:dPt>
          <c:dPt>
            <c:idx val="880"/>
            <c:spPr>
              <a:solidFill>
                <a:srgbClr val="7e0021"/>
              </a:solidFill>
              <a:ln>
                <a:noFill/>
              </a:ln>
            </c:spPr>
          </c:dPt>
          <c:dPt>
            <c:idx val="881"/>
            <c:spPr>
              <a:solidFill>
                <a:srgbClr val="83caff"/>
              </a:solidFill>
              <a:ln>
                <a:noFill/>
              </a:ln>
            </c:spPr>
          </c:dPt>
          <c:dPt>
            <c:idx val="882"/>
            <c:spPr>
              <a:solidFill>
                <a:srgbClr val="314004"/>
              </a:solidFill>
              <a:ln>
                <a:noFill/>
              </a:ln>
            </c:spPr>
          </c:dPt>
          <c:dPt>
            <c:idx val="883"/>
            <c:spPr>
              <a:solidFill>
                <a:srgbClr val="aecf00"/>
              </a:solidFill>
              <a:ln>
                <a:noFill/>
              </a:ln>
            </c:spPr>
          </c:dPt>
          <c:dPt>
            <c:idx val="884"/>
            <c:spPr>
              <a:solidFill>
                <a:srgbClr val="4b1f6f"/>
              </a:solidFill>
              <a:ln>
                <a:noFill/>
              </a:ln>
            </c:spPr>
          </c:dPt>
          <c:dPt>
            <c:idx val="885"/>
            <c:spPr>
              <a:solidFill>
                <a:srgbClr val="ff950e"/>
              </a:solidFill>
              <a:ln>
                <a:noFill/>
              </a:ln>
            </c:spPr>
          </c:dPt>
          <c:dPt>
            <c:idx val="886"/>
            <c:spPr>
              <a:solidFill>
                <a:srgbClr val="c5000b"/>
              </a:solidFill>
              <a:ln>
                <a:noFill/>
              </a:ln>
            </c:spPr>
          </c:dPt>
          <c:dPt>
            <c:idx val="887"/>
            <c:spPr>
              <a:solidFill>
                <a:srgbClr val="0084d1"/>
              </a:solidFill>
              <a:ln>
                <a:noFill/>
              </a:ln>
            </c:spPr>
          </c:dPt>
          <c:dPt>
            <c:idx val="888"/>
            <c:spPr>
              <a:solidFill>
                <a:srgbClr val="004586"/>
              </a:solidFill>
              <a:ln>
                <a:noFill/>
              </a:ln>
            </c:spPr>
          </c:dPt>
          <c:dPt>
            <c:idx val="889"/>
            <c:spPr>
              <a:solidFill>
                <a:srgbClr val="ff420e"/>
              </a:solidFill>
              <a:ln>
                <a:noFill/>
              </a:ln>
            </c:spPr>
          </c:dPt>
          <c:dPt>
            <c:idx val="890"/>
            <c:spPr>
              <a:solidFill>
                <a:srgbClr val="ffd320"/>
              </a:solidFill>
              <a:ln>
                <a:noFill/>
              </a:ln>
            </c:spPr>
          </c:dPt>
          <c:dPt>
            <c:idx val="891"/>
            <c:spPr>
              <a:solidFill>
                <a:srgbClr val="579d1c"/>
              </a:solidFill>
              <a:ln>
                <a:noFill/>
              </a:ln>
            </c:spPr>
          </c:dPt>
          <c:dPt>
            <c:idx val="892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3"/>
            <c:spPr>
              <a:solidFill>
                <a:srgbClr val="83caff"/>
              </a:solidFill>
              <a:ln>
                <a:noFill/>
              </a:ln>
            </c:spPr>
          </c:dPt>
          <c:dPt>
            <c:idx val="894"/>
            <c:spPr>
              <a:solidFill>
                <a:srgbClr val="314004"/>
              </a:solidFill>
              <a:ln>
                <a:noFill/>
              </a:ln>
            </c:spPr>
          </c:dPt>
          <c:dPt>
            <c:idx val="895"/>
            <c:spPr>
              <a:solidFill>
                <a:srgbClr val="aecf00"/>
              </a:solidFill>
              <a:ln>
                <a:noFill/>
              </a:ln>
            </c:spPr>
          </c:dPt>
          <c:dPt>
            <c:idx val="896"/>
            <c:spPr>
              <a:solidFill>
                <a:srgbClr val="4b1f6f"/>
              </a:solidFill>
              <a:ln>
                <a:noFill/>
              </a:ln>
            </c:spPr>
          </c:dPt>
          <c:dPt>
            <c:idx val="897"/>
            <c:spPr>
              <a:solidFill>
                <a:srgbClr val="ff950e"/>
              </a:solidFill>
              <a:ln>
                <a:noFill/>
              </a:ln>
            </c:spPr>
          </c:dPt>
          <c:dPt>
            <c:idx val="898"/>
            <c:spPr>
              <a:solidFill>
                <a:srgbClr val="c5000b"/>
              </a:solidFill>
              <a:ln>
                <a:noFill/>
              </a:ln>
            </c:spPr>
          </c:dPt>
          <c:dPt>
            <c:idx val="899"/>
            <c:spPr>
              <a:solidFill>
                <a:srgbClr val="0084d1"/>
              </a:solidFill>
              <a:ln>
                <a:noFill/>
              </a:ln>
            </c:spPr>
          </c:dPt>
          <c:dPt>
            <c:idx val="900"/>
            <c:spPr>
              <a:solidFill>
                <a:srgbClr val="004586"/>
              </a:solidFill>
              <a:ln>
                <a:noFill/>
              </a:ln>
            </c:spPr>
          </c:dPt>
          <c:dPt>
            <c:idx val="901"/>
            <c:spPr>
              <a:solidFill>
                <a:srgbClr val="ff420e"/>
              </a:solidFill>
              <a:ln>
                <a:noFill/>
              </a:ln>
            </c:spPr>
          </c:dPt>
          <c:dPt>
            <c:idx val="902"/>
            <c:spPr>
              <a:solidFill>
                <a:srgbClr val="ffd320"/>
              </a:solidFill>
              <a:ln>
                <a:noFill/>
              </a:ln>
            </c:spPr>
          </c:dPt>
          <c:dPt>
            <c:idx val="903"/>
            <c:spPr>
              <a:solidFill>
                <a:srgbClr val="579d1c"/>
              </a:solidFill>
              <a:ln>
                <a:noFill/>
              </a:ln>
            </c:spPr>
          </c:dPt>
          <c:dPt>
            <c:idx val="904"/>
            <c:spPr>
              <a:solidFill>
                <a:srgbClr val="7e0021"/>
              </a:solidFill>
              <a:ln>
                <a:noFill/>
              </a:ln>
            </c:spPr>
          </c:dPt>
          <c:dPt>
            <c:idx val="905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6"/>
            <c:spPr>
              <a:solidFill>
                <a:srgbClr val="314004"/>
              </a:solidFill>
              <a:ln>
                <a:noFill/>
              </a:ln>
            </c:spPr>
          </c:dPt>
          <c:dPt>
            <c:idx val="907"/>
            <c:spPr>
              <a:solidFill>
                <a:srgbClr val="aecf00"/>
              </a:solidFill>
              <a:ln>
                <a:noFill/>
              </a:ln>
            </c:spPr>
          </c:dPt>
          <c:dPt>
            <c:idx val="90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09"/>
            <c:spPr>
              <a:solidFill>
                <a:srgbClr val="ff950e"/>
              </a:solidFill>
              <a:ln>
                <a:noFill/>
              </a:ln>
            </c:spPr>
          </c:dPt>
          <c:dPt>
            <c:idx val="9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9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9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9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9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915"/>
            <c:spPr>
              <a:solidFill>
                <a:srgbClr val="579d1c"/>
              </a:solidFill>
              <a:ln>
                <a:noFill/>
              </a:ln>
            </c:spPr>
          </c:dPt>
          <c:dPt>
            <c:idx val="9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9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918"/>
            <c:spPr>
              <a:solidFill>
                <a:srgbClr val="314004"/>
              </a:solidFill>
              <a:ln>
                <a:noFill/>
              </a:ln>
            </c:spPr>
          </c:dPt>
          <c:dPt>
            <c:idx val="9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9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923"/>
            <c:spPr>
              <a:solidFill>
                <a:srgbClr val="0084d1"/>
              </a:solidFill>
              <a:ln>
                <a:noFill/>
              </a:ln>
            </c:spPr>
          </c:dPt>
          <c:dPt>
            <c:idx val="924"/>
            <c:spPr>
              <a:solidFill>
                <a:srgbClr val="004586"/>
              </a:solidFill>
              <a:ln>
                <a:noFill/>
              </a:ln>
            </c:spPr>
          </c:dPt>
          <c:dPt>
            <c:idx val="9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9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927"/>
            <c:spPr>
              <a:solidFill>
                <a:srgbClr val="579d1c"/>
              </a:solidFill>
              <a:ln>
                <a:noFill/>
              </a:ln>
            </c:spPr>
          </c:dPt>
          <c:dPt>
            <c:idx val="9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9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30"/>
            <c:spPr>
              <a:solidFill>
                <a:srgbClr val="314004"/>
              </a:solidFill>
              <a:ln>
                <a:noFill/>
              </a:ln>
            </c:spPr>
          </c:dPt>
          <c:dPt>
            <c:idx val="9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32"/>
            <c:spPr>
              <a:solidFill>
                <a:srgbClr val="4b1f6f"/>
              </a:solidFill>
              <a:ln>
                <a:noFill/>
              </a:ln>
            </c:spPr>
          </c:dPt>
          <c:dPt>
            <c:idx val="9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35"/>
            <c:spPr>
              <a:solidFill>
                <a:srgbClr val="0084d1"/>
              </a:solidFill>
              <a:ln>
                <a:noFill/>
              </a:ln>
            </c:spPr>
          </c:dPt>
          <c:dPt>
            <c:idx val="936"/>
            <c:spPr>
              <a:solidFill>
                <a:srgbClr val="004586"/>
              </a:solidFill>
              <a:ln>
                <a:noFill/>
              </a:ln>
            </c:spPr>
          </c:dPt>
          <c:dPt>
            <c:idx val="9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39"/>
            <c:spPr>
              <a:solidFill>
                <a:srgbClr val="579d1c"/>
              </a:solidFill>
              <a:ln>
                <a:noFill/>
              </a:ln>
            </c:spPr>
          </c:dPt>
          <c:dPt>
            <c:idx val="9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9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942"/>
            <c:spPr>
              <a:solidFill>
                <a:srgbClr val="314004"/>
              </a:solidFill>
              <a:ln>
                <a:noFill/>
              </a:ln>
            </c:spPr>
          </c:dPt>
          <c:dPt>
            <c:idx val="9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944"/>
            <c:spPr>
              <a:solidFill>
                <a:srgbClr val="4b1f6f"/>
              </a:solidFill>
              <a:ln>
                <a:noFill/>
              </a:ln>
            </c:spPr>
          </c:dPt>
          <c:dPt>
            <c:idx val="9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947"/>
            <c:spPr>
              <a:solidFill>
                <a:srgbClr val="0084d1"/>
              </a:solidFill>
              <a:ln>
                <a:noFill/>
              </a:ln>
            </c:spPr>
          </c:dPt>
          <c:dPt>
            <c:idx val="948"/>
            <c:spPr>
              <a:solidFill>
                <a:srgbClr val="004586"/>
              </a:solidFill>
              <a:ln>
                <a:noFill/>
              </a:ln>
            </c:spPr>
          </c:dPt>
          <c:dPt>
            <c:idx val="9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9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951"/>
            <c:spPr>
              <a:solidFill>
                <a:srgbClr val="579d1c"/>
              </a:solidFill>
              <a:ln>
                <a:noFill/>
              </a:ln>
            </c:spPr>
          </c:dPt>
          <c:dPt>
            <c:idx val="9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9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954"/>
            <c:spPr>
              <a:solidFill>
                <a:srgbClr val="314004"/>
              </a:solidFill>
              <a:ln>
                <a:noFill/>
              </a:ln>
            </c:spPr>
          </c:dPt>
          <c:dPt>
            <c:idx val="9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956"/>
            <c:spPr>
              <a:solidFill>
                <a:srgbClr val="4b1f6f"/>
              </a:solidFill>
              <a:ln>
                <a:noFill/>
              </a:ln>
            </c:spPr>
          </c:dPt>
          <c:dPt>
            <c:idx val="9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9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9"/>
            <c:spPr>
              <a:solidFill>
                <a:srgbClr val="0084d1"/>
              </a:solidFill>
              <a:ln>
                <a:noFill/>
              </a:ln>
            </c:spPr>
          </c:dPt>
          <c:dPt>
            <c:idx val="960"/>
            <c:spPr>
              <a:solidFill>
                <a:srgbClr val="004586"/>
              </a:solidFill>
              <a:ln>
                <a:noFill/>
              </a:ln>
            </c:spPr>
          </c:dPt>
          <c:dPt>
            <c:idx val="9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9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963"/>
            <c:spPr>
              <a:solidFill>
                <a:srgbClr val="579d1c"/>
              </a:solidFill>
              <a:ln>
                <a:noFill/>
              </a:ln>
            </c:spPr>
          </c:dPt>
          <c:dPt>
            <c:idx val="9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9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966"/>
            <c:spPr>
              <a:solidFill>
                <a:srgbClr val="314004"/>
              </a:solidFill>
              <a:ln>
                <a:noFill/>
              </a:ln>
            </c:spPr>
          </c:dPt>
          <c:dPt>
            <c:idx val="9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96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9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971"/>
            <c:spPr>
              <a:solidFill>
                <a:srgbClr val="0084d1"/>
              </a:solidFill>
              <a:ln>
                <a:noFill/>
              </a:ln>
            </c:spPr>
          </c:dPt>
          <c:dPt>
            <c:idx val="972"/>
            <c:spPr>
              <a:solidFill>
                <a:srgbClr val="004586"/>
              </a:solidFill>
              <a:ln>
                <a:noFill/>
              </a:ln>
            </c:spPr>
          </c:dPt>
          <c:dPt>
            <c:idx val="9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9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975"/>
            <c:spPr>
              <a:solidFill>
                <a:srgbClr val="579d1c"/>
              </a:solidFill>
              <a:ln>
                <a:noFill/>
              </a:ln>
            </c:spPr>
          </c:dPt>
          <c:dPt>
            <c:idx val="9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9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978"/>
            <c:spPr>
              <a:solidFill>
                <a:srgbClr val="314004"/>
              </a:solidFill>
              <a:ln>
                <a:noFill/>
              </a:ln>
            </c:spPr>
          </c:dPt>
          <c:dPt>
            <c:idx val="9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980"/>
            <c:spPr>
              <a:solidFill>
                <a:srgbClr val="4b1f6f"/>
              </a:solidFill>
              <a:ln>
                <a:noFill/>
              </a:ln>
            </c:spPr>
          </c:dPt>
          <c:dPt>
            <c:idx val="9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9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983"/>
            <c:spPr>
              <a:solidFill>
                <a:srgbClr val="0084d1"/>
              </a:solidFill>
              <a:ln>
                <a:noFill/>
              </a:ln>
            </c:spPr>
          </c:dPt>
          <c:dPt>
            <c:idx val="984"/>
            <c:spPr>
              <a:solidFill>
                <a:srgbClr val="004586"/>
              </a:solidFill>
              <a:ln>
                <a:noFill/>
              </a:ln>
            </c:spPr>
          </c:dPt>
          <c:dPt>
            <c:idx val="9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987"/>
            <c:spPr>
              <a:solidFill>
                <a:srgbClr val="579d1c"/>
              </a:solidFill>
              <a:ln>
                <a:noFill/>
              </a:ln>
            </c:spPr>
          </c:dPt>
          <c:dPt>
            <c:idx val="9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9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90"/>
            <c:spPr>
              <a:solidFill>
                <a:srgbClr val="314004"/>
              </a:solidFill>
              <a:ln>
                <a:noFill/>
              </a:ln>
            </c:spPr>
          </c:dPt>
          <c:dPt>
            <c:idx val="9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92"/>
            <c:spPr>
              <a:solidFill>
                <a:srgbClr val="4b1f6f"/>
              </a:solidFill>
              <a:ln>
                <a:noFill/>
              </a:ln>
            </c:spPr>
          </c:dPt>
          <c:dPt>
            <c:idx val="9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95"/>
            <c:spPr>
              <a:solidFill>
                <a:srgbClr val="0084d1"/>
              </a:solidFill>
              <a:ln>
                <a:noFill/>
              </a:ln>
            </c:spPr>
          </c:dPt>
          <c:dPt>
            <c:idx val="996"/>
            <c:spPr>
              <a:solidFill>
                <a:srgbClr val="004586"/>
              </a:solidFill>
              <a:ln>
                <a:noFill/>
              </a:ln>
            </c:spPr>
          </c:dPt>
          <c:dPt>
            <c:idx val="9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9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02"/>
            <c:spPr>
              <a:solidFill>
                <a:srgbClr val="314004"/>
              </a:solidFill>
              <a:ln>
                <a:noFill/>
              </a:ln>
            </c:spPr>
          </c:dPt>
          <c:dPt>
            <c:idx val="10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04"/>
            <c:spPr>
              <a:solidFill>
                <a:srgbClr val="4b1f6f"/>
              </a:solidFill>
              <a:ln>
                <a:noFill/>
              </a:ln>
            </c:spPr>
          </c:dPt>
          <c:dPt>
            <c:idx val="10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07"/>
            <c:spPr>
              <a:solidFill>
                <a:srgbClr val="0084d1"/>
              </a:solidFill>
              <a:ln>
                <a:noFill/>
              </a:ln>
            </c:spPr>
          </c:dPt>
          <c:dPt>
            <c:idx val="1008"/>
            <c:spPr>
              <a:solidFill>
                <a:srgbClr val="004586"/>
              </a:solidFill>
              <a:ln>
                <a:noFill/>
              </a:ln>
            </c:spPr>
          </c:dPt>
          <c:dPt>
            <c:idx val="10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0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011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14"/>
            <c:spPr>
              <a:solidFill>
                <a:srgbClr val="314004"/>
              </a:solidFill>
              <a:ln>
                <a:noFill/>
              </a:ln>
            </c:spPr>
          </c:dPt>
          <c:dPt>
            <c:idx val="10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16"/>
            <c:spPr>
              <a:solidFill>
                <a:srgbClr val="4b1f6f"/>
              </a:solidFill>
              <a:ln>
                <a:noFill/>
              </a:ln>
            </c:spPr>
          </c:dPt>
          <c:dPt>
            <c:idx val="10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19"/>
            <c:spPr>
              <a:solidFill>
                <a:srgbClr val="0084d1"/>
              </a:solidFill>
              <a:ln>
                <a:noFill/>
              </a:ln>
            </c:spPr>
          </c:dPt>
          <c:dPt>
            <c:idx val="102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0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0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023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6"/>
            <c:spPr>
              <a:solidFill>
                <a:srgbClr val="314004"/>
              </a:solidFill>
              <a:ln>
                <a:noFill/>
              </a:ln>
            </c:spPr>
          </c:dPt>
          <c:dPt>
            <c:idx val="10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28"/>
            <c:spPr>
              <a:solidFill>
                <a:srgbClr val="4b1f6f"/>
              </a:solidFill>
              <a:ln>
                <a:noFill/>
              </a:ln>
            </c:spPr>
          </c:dPt>
          <c:dPt>
            <c:idx val="10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3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03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0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0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035"/>
            <c:spPr>
              <a:solidFill>
                <a:srgbClr val="579d1c"/>
              </a:solidFill>
              <a:ln>
                <a:noFill/>
              </a:ln>
            </c:spPr>
          </c:dPt>
          <c:dPt>
            <c:idx val="10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38"/>
            <c:spPr>
              <a:solidFill>
                <a:srgbClr val="314004"/>
              </a:solidFill>
              <a:ln>
                <a:noFill/>
              </a:ln>
            </c:spPr>
          </c:dPt>
          <c:dPt>
            <c:idx val="1039"/>
            <c:spPr>
              <a:solidFill>
                <a:srgbClr val="aecf00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'Ubongo Kids - TBC1'!$A$2:$A$1041</c:f>
              <c:strCache>
                <c:ptCount val="1040"/>
                <c:pt idx="0">
                  <c:v>2-Jan-2016</c:v>
                </c:pt>
                <c:pt idx="1">
                  <c:v>3-Jan-2016</c:v>
                </c:pt>
                <c:pt idx="2">
                  <c:v>9-Jan-2016</c:v>
                </c:pt>
                <c:pt idx="3">
                  <c:v>10-Jan-2016</c:v>
                </c:pt>
                <c:pt idx="4">
                  <c:v>16-Jan-2016</c:v>
                </c:pt>
                <c:pt idx="5">
                  <c:v>17-Jan-2016</c:v>
                </c:pt>
                <c:pt idx="6">
                  <c:v>23-Jan-2016</c:v>
                </c:pt>
                <c:pt idx="7">
                  <c:v>24-Jan-2016</c:v>
                </c:pt>
                <c:pt idx="8">
                  <c:v>30-Jan-2016</c:v>
                </c:pt>
                <c:pt idx="9">
                  <c:v>31-Jan-2016</c:v>
                </c:pt>
                <c:pt idx="10">
                  <c:v>6-Feb-2016</c:v>
                </c:pt>
                <c:pt idx="11">
                  <c:v>7-Feb-2016</c:v>
                </c:pt>
                <c:pt idx="12">
                  <c:v>13-Feb-2016</c:v>
                </c:pt>
                <c:pt idx="13">
                  <c:v>14-Feb-2016</c:v>
                </c:pt>
                <c:pt idx="14">
                  <c:v>20-Feb-2016</c:v>
                </c:pt>
                <c:pt idx="15">
                  <c:v>21-Feb-2016</c:v>
                </c:pt>
                <c:pt idx="16">
                  <c:v>27-Feb-2016</c:v>
                </c:pt>
                <c:pt idx="17">
                  <c:v>28-Feb-2016</c:v>
                </c:pt>
                <c:pt idx="18">
                  <c:v>5-Mar-2016</c:v>
                </c:pt>
                <c:pt idx="19">
                  <c:v>6-Mar-2016</c:v>
                </c:pt>
                <c:pt idx="20">
                  <c:v>12-Mar-2016</c:v>
                </c:pt>
                <c:pt idx="21">
                  <c:v>13-Mar-2016</c:v>
                </c:pt>
                <c:pt idx="22">
                  <c:v>19-Mar-2016</c:v>
                </c:pt>
                <c:pt idx="23">
                  <c:v>20-Mar-2016</c:v>
                </c:pt>
                <c:pt idx="24">
                  <c:v>26-Mar-2016</c:v>
                </c:pt>
                <c:pt idx="25">
                  <c:v>27-Mar-2016</c:v>
                </c:pt>
                <c:pt idx="26">
                  <c:v>2-Apr-2016</c:v>
                </c:pt>
                <c:pt idx="27">
                  <c:v>3-Apr-2016</c:v>
                </c:pt>
                <c:pt idx="28">
                  <c:v>9-Apr-2016</c:v>
                </c:pt>
                <c:pt idx="29">
                  <c:v>10-Apr-2016</c:v>
                </c:pt>
                <c:pt idx="30">
                  <c:v>16-Apr-2016</c:v>
                </c:pt>
                <c:pt idx="31">
                  <c:v>17-Apr-2016</c:v>
                </c:pt>
                <c:pt idx="32">
                  <c:v>23-Apr-2016</c:v>
                </c:pt>
                <c:pt idx="33">
                  <c:v>24-Apr-2016</c:v>
                </c:pt>
                <c:pt idx="34">
                  <c:v>30-Apr-2016</c:v>
                </c:pt>
                <c:pt idx="35">
                  <c:v>1-May-2016</c:v>
                </c:pt>
                <c:pt idx="36">
                  <c:v>7-May-2016</c:v>
                </c:pt>
                <c:pt idx="37">
                  <c:v>8-May-2016</c:v>
                </c:pt>
                <c:pt idx="38">
                  <c:v>14-May-2016</c:v>
                </c:pt>
                <c:pt idx="39">
                  <c:v>15-May-2016</c:v>
                </c:pt>
                <c:pt idx="40">
                  <c:v>21-May-2016</c:v>
                </c:pt>
                <c:pt idx="41">
                  <c:v>22-May-2016</c:v>
                </c:pt>
                <c:pt idx="42">
                  <c:v>28-May-2016</c:v>
                </c:pt>
                <c:pt idx="43">
                  <c:v>29-May-2016</c:v>
                </c:pt>
                <c:pt idx="44">
                  <c:v>4-Jun-2016</c:v>
                </c:pt>
                <c:pt idx="45">
                  <c:v>5-Jun-2016</c:v>
                </c:pt>
                <c:pt idx="46">
                  <c:v>11-Jun-2016</c:v>
                </c:pt>
                <c:pt idx="47">
                  <c:v>12-Jun-2016</c:v>
                </c:pt>
                <c:pt idx="48">
                  <c:v>18-Jun-2016</c:v>
                </c:pt>
                <c:pt idx="49">
                  <c:v>19-Jun-2016</c:v>
                </c:pt>
                <c:pt idx="50">
                  <c:v>25-Jun-2016</c:v>
                </c:pt>
                <c:pt idx="51">
                  <c:v>26-Jun-2016</c:v>
                </c:pt>
                <c:pt idx="52">
                  <c:v>2-Jul-2016</c:v>
                </c:pt>
                <c:pt idx="53">
                  <c:v>3-Jul-2016</c:v>
                </c:pt>
                <c:pt idx="54">
                  <c:v>9-Jul-2016</c:v>
                </c:pt>
                <c:pt idx="55">
                  <c:v>10-Jul-2016</c:v>
                </c:pt>
                <c:pt idx="56">
                  <c:v>16-Jul-2016</c:v>
                </c:pt>
                <c:pt idx="57">
                  <c:v>17-Jul-2016</c:v>
                </c:pt>
                <c:pt idx="58">
                  <c:v>23-Jul-2016</c:v>
                </c:pt>
                <c:pt idx="59">
                  <c:v>24-Jul-2016</c:v>
                </c:pt>
                <c:pt idx="60">
                  <c:v>30-Jul-2016</c:v>
                </c:pt>
                <c:pt idx="61">
                  <c:v>31-Jul-2016</c:v>
                </c:pt>
                <c:pt idx="62">
                  <c:v>6-Aug-2016</c:v>
                </c:pt>
                <c:pt idx="63">
                  <c:v>7-Aug-2016</c:v>
                </c:pt>
                <c:pt idx="64">
                  <c:v>13-Aug-2016</c:v>
                </c:pt>
                <c:pt idx="65">
                  <c:v>14-Aug-2016</c:v>
                </c:pt>
                <c:pt idx="66">
                  <c:v>20-Aug-2016</c:v>
                </c:pt>
                <c:pt idx="67">
                  <c:v>21-Aug-2016</c:v>
                </c:pt>
                <c:pt idx="68">
                  <c:v>27-Aug-2016</c:v>
                </c:pt>
                <c:pt idx="69">
                  <c:v>28-Aug-2016</c:v>
                </c:pt>
                <c:pt idx="70">
                  <c:v>3-Sep-2016</c:v>
                </c:pt>
                <c:pt idx="71">
                  <c:v>4-Sep-2016</c:v>
                </c:pt>
                <c:pt idx="72">
                  <c:v>10-Sep-2016</c:v>
                </c:pt>
                <c:pt idx="73">
                  <c:v>11-Sep-2016</c:v>
                </c:pt>
                <c:pt idx="74">
                  <c:v>17-Sep-2016</c:v>
                </c:pt>
                <c:pt idx="75">
                  <c:v>18-Sep-2016</c:v>
                </c:pt>
                <c:pt idx="76">
                  <c:v>24-Sep-2016</c:v>
                </c:pt>
                <c:pt idx="77">
                  <c:v>25-Sep-2016</c:v>
                </c:pt>
                <c:pt idx="78">
                  <c:v>1-Oct-2016</c:v>
                </c:pt>
                <c:pt idx="79">
                  <c:v>2-Oct-2016</c:v>
                </c:pt>
                <c:pt idx="80">
                  <c:v>8-Oct-2016</c:v>
                </c:pt>
                <c:pt idx="81">
                  <c:v>9-Oct-2016</c:v>
                </c:pt>
                <c:pt idx="82">
                  <c:v>15-Oct-2016</c:v>
                </c:pt>
                <c:pt idx="83">
                  <c:v>16-Oct-2016</c:v>
                </c:pt>
                <c:pt idx="84">
                  <c:v>22-Oct-2016</c:v>
                </c:pt>
                <c:pt idx="85">
                  <c:v>23-Oct-2016</c:v>
                </c:pt>
                <c:pt idx="86">
                  <c:v>29-Oct-2016</c:v>
                </c:pt>
                <c:pt idx="87">
                  <c:v>30-Oct-2016</c:v>
                </c:pt>
                <c:pt idx="88">
                  <c:v>5-Nov-2016</c:v>
                </c:pt>
                <c:pt idx="89">
                  <c:v>6-Nov-2016</c:v>
                </c:pt>
                <c:pt idx="90">
                  <c:v>12-Nov-2016</c:v>
                </c:pt>
                <c:pt idx="91">
                  <c:v>13-Nov-2016</c:v>
                </c:pt>
                <c:pt idx="92">
                  <c:v>19-Nov-2016</c:v>
                </c:pt>
                <c:pt idx="93">
                  <c:v>20-Nov-2016</c:v>
                </c:pt>
                <c:pt idx="94">
                  <c:v>26-Nov-2016</c:v>
                </c:pt>
                <c:pt idx="95">
                  <c:v>27-Nov-2016</c:v>
                </c:pt>
                <c:pt idx="96">
                  <c:v>3-Dec-2016</c:v>
                </c:pt>
                <c:pt idx="97">
                  <c:v>4-Dec-2016</c:v>
                </c:pt>
                <c:pt idx="98">
                  <c:v>10-Dec-2016</c:v>
                </c:pt>
                <c:pt idx="99">
                  <c:v>11-Dec-2016</c:v>
                </c:pt>
                <c:pt idx="100">
                  <c:v>17-Dec-2016</c:v>
                </c:pt>
                <c:pt idx="101">
                  <c:v>18-Dec-2016</c:v>
                </c:pt>
                <c:pt idx="102">
                  <c:v>24-Dec-2016</c:v>
                </c:pt>
                <c:pt idx="103">
                  <c:v>25-Dec-2016</c:v>
                </c:pt>
                <c:pt idx="104">
                  <c:v>31-Dec-2016</c:v>
                </c:pt>
                <c:pt idx="105">
                  <c:v/>
                </c:pt>
                <c:pt idx="106">
                  <c:v>1-Jan-2017</c:v>
                </c:pt>
                <c:pt idx="107">
                  <c:v>7-Jan-2017</c:v>
                </c:pt>
                <c:pt idx="108">
                  <c:v>8-Jan-2017</c:v>
                </c:pt>
                <c:pt idx="109">
                  <c:v>14-Jan-2017</c:v>
                </c:pt>
                <c:pt idx="110">
                  <c:v>15-Jan-2017</c:v>
                </c:pt>
                <c:pt idx="111">
                  <c:v>21-Jan-2017</c:v>
                </c:pt>
                <c:pt idx="112">
                  <c:v>22-Jan-2017</c:v>
                </c:pt>
                <c:pt idx="113">
                  <c:v>28-Jan-2017</c:v>
                </c:pt>
                <c:pt idx="114">
                  <c:v>29-Jan-2017</c:v>
                </c:pt>
                <c:pt idx="115">
                  <c:v>4-Feb-2017</c:v>
                </c:pt>
                <c:pt idx="116">
                  <c:v>5-Feb-2017</c:v>
                </c:pt>
                <c:pt idx="117">
                  <c:v>11-Feb-2017</c:v>
                </c:pt>
                <c:pt idx="118">
                  <c:v>12-Feb-2017</c:v>
                </c:pt>
                <c:pt idx="119">
                  <c:v>18-Feb-2017</c:v>
                </c:pt>
                <c:pt idx="120">
                  <c:v>19-Feb-2017</c:v>
                </c:pt>
                <c:pt idx="121">
                  <c:v>25-Feb-2017</c:v>
                </c:pt>
                <c:pt idx="122">
                  <c:v>26-Feb-2017</c:v>
                </c:pt>
                <c:pt idx="123">
                  <c:v>4-Mar-2017</c:v>
                </c:pt>
                <c:pt idx="124">
                  <c:v>5-Mar-2017</c:v>
                </c:pt>
                <c:pt idx="125">
                  <c:v>11-Mar-2017</c:v>
                </c:pt>
                <c:pt idx="126">
                  <c:v>12-Mar-2017</c:v>
                </c:pt>
                <c:pt idx="127">
                  <c:v>18-Mar-2017</c:v>
                </c:pt>
                <c:pt idx="128">
                  <c:v>19-Mar-2017</c:v>
                </c:pt>
                <c:pt idx="129">
                  <c:v>25-Mar-2017</c:v>
                </c:pt>
                <c:pt idx="130">
                  <c:v>26-Mar-2017</c:v>
                </c:pt>
                <c:pt idx="131">
                  <c:v>1-Apr-2017</c:v>
                </c:pt>
                <c:pt idx="132">
                  <c:v>2-Apr-2017</c:v>
                </c:pt>
                <c:pt idx="133">
                  <c:v>04/08/2017</c:v>
                </c:pt>
                <c:pt idx="134">
                  <c:v>04/09/2017</c:v>
                </c:pt>
                <c:pt idx="135">
                  <c:v>04/15/2017</c:v>
                </c:pt>
                <c:pt idx="136">
                  <c:v>04/16/2017</c:v>
                </c:pt>
                <c:pt idx="137">
                  <c:v>04/22/2017</c:v>
                </c:pt>
                <c:pt idx="138">
                  <c:v>04/23/2017</c:v>
                </c:pt>
                <c:pt idx="139">
                  <c:v>04/29/2017</c:v>
                </c:pt>
                <c:pt idx="140">
                  <c:v>04/30/2017</c:v>
                </c:pt>
                <c:pt idx="141">
                  <c:v>05/06/2017</c:v>
                </c:pt>
                <c:pt idx="142">
                  <c:v>05/07/2017</c:v>
                </c:pt>
                <c:pt idx="143">
                  <c:v>05/13/2017</c:v>
                </c:pt>
                <c:pt idx="144">
                  <c:v>05/14/2017</c:v>
                </c:pt>
                <c:pt idx="145">
                  <c:v>05/20/2017</c:v>
                </c:pt>
                <c:pt idx="146">
                  <c:v>05/21/2017</c:v>
                </c:pt>
                <c:pt idx="147">
                  <c:v>05/27/2017</c:v>
                </c:pt>
                <c:pt idx="148">
                  <c:v>05/28/2017</c:v>
                </c:pt>
                <c:pt idx="149">
                  <c:v>06/03/2017</c:v>
                </c:pt>
                <c:pt idx="150">
                  <c:v>06/04/2017</c:v>
                </c:pt>
                <c:pt idx="151">
                  <c:v>06/10/2017</c:v>
                </c:pt>
                <c:pt idx="152">
                  <c:v>06/11/2017</c:v>
                </c:pt>
                <c:pt idx="153">
                  <c:v>06/17/2017</c:v>
                </c:pt>
                <c:pt idx="154">
                  <c:v>06/18/2017</c:v>
                </c:pt>
                <c:pt idx="155">
                  <c:v>06/24/2017</c:v>
                </c:pt>
                <c:pt idx="156">
                  <c:v>06/25/2017</c:v>
                </c:pt>
                <c:pt idx="157">
                  <c:v>07/01/2017</c:v>
                </c:pt>
                <c:pt idx="158">
                  <c:v>07/02/2017</c:v>
                </c:pt>
                <c:pt idx="159">
                  <c:v>07/08/2017</c:v>
                </c:pt>
                <c:pt idx="160">
                  <c:v>07/09/2017</c:v>
                </c:pt>
                <c:pt idx="161">
                  <c:v>07/15/2017</c:v>
                </c:pt>
                <c:pt idx="162">
                  <c:v>07/16/2017</c:v>
                </c:pt>
                <c:pt idx="163">
                  <c:v>07/22/2017</c:v>
                </c:pt>
                <c:pt idx="164">
                  <c:v>07/23/2017</c:v>
                </c:pt>
                <c:pt idx="165">
                  <c:v>07/24/2017</c:v>
                </c:pt>
                <c:pt idx="166">
                  <c:v>07/25/2017</c:v>
                </c:pt>
                <c:pt idx="167">
                  <c:v>07/26/2017</c:v>
                </c:pt>
                <c:pt idx="168">
                  <c:v>07/27/2017</c:v>
                </c:pt>
                <c:pt idx="169">
                  <c:v>07/28/2017</c:v>
                </c:pt>
                <c:pt idx="170">
                  <c:v>07/29/2017</c:v>
                </c:pt>
                <c:pt idx="171">
                  <c:v>07/30/2017</c:v>
                </c:pt>
                <c:pt idx="172">
                  <c:v>08/05/2017</c:v>
                </c:pt>
                <c:pt idx="173">
                  <c:v>08/06/2017</c:v>
                </c:pt>
                <c:pt idx="174">
                  <c:v>08/12/2017</c:v>
                </c:pt>
                <c:pt idx="175">
                  <c:v>08/13/2017</c:v>
                </c:pt>
                <c:pt idx="176">
                  <c:v>08/19/2017</c:v>
                </c:pt>
                <c:pt idx="177">
                  <c:v>08/20/2017</c:v>
                </c:pt>
                <c:pt idx="178">
                  <c:v>08/26/2017</c:v>
                </c:pt>
                <c:pt idx="179">
                  <c:v>08/27/2017</c:v>
                </c:pt>
                <c:pt idx="180">
                  <c:v>09/02/2017</c:v>
                </c:pt>
                <c:pt idx="181">
                  <c:v>09/03/2017</c:v>
                </c:pt>
                <c:pt idx="182">
                  <c:v>09/09/2017</c:v>
                </c:pt>
                <c:pt idx="183">
                  <c:v>09/10/2017</c:v>
                </c:pt>
                <c:pt idx="184">
                  <c:v>09/16/2017</c:v>
                </c:pt>
                <c:pt idx="185">
                  <c:v>09/17/2017</c:v>
                </c:pt>
                <c:pt idx="186">
                  <c:v>09/23/2017</c:v>
                </c:pt>
                <c:pt idx="187">
                  <c:v>09/24/2017</c:v>
                </c:pt>
                <c:pt idx="188">
                  <c:v>09/30/2017</c:v>
                </c:pt>
                <c:pt idx="189">
                  <c:v>10/01/2017</c:v>
                </c:pt>
                <c:pt idx="190">
                  <c:v>10/07/2017</c:v>
                </c:pt>
                <c:pt idx="191">
                  <c:v>10/08/2017</c:v>
                </c:pt>
                <c:pt idx="192">
                  <c:v>10/14/2017</c:v>
                </c:pt>
                <c:pt idx="193">
                  <c:v>10/15/2017</c:v>
                </c:pt>
                <c:pt idx="194">
                  <c:v>10/21/2017</c:v>
                </c:pt>
                <c:pt idx="195">
                  <c:v>10/22/2017</c:v>
                </c:pt>
                <c:pt idx="196">
                  <c:v>10/28/2017</c:v>
                </c:pt>
                <c:pt idx="197">
                  <c:v>10/29/2017</c:v>
                </c:pt>
                <c:pt idx="198">
                  <c:v>11/04/2017</c:v>
                </c:pt>
                <c:pt idx="199">
                  <c:v>11/05/2017</c:v>
                </c:pt>
                <c:pt idx="200">
                  <c:v>11/11/2017</c:v>
                </c:pt>
                <c:pt idx="201">
                  <c:v>11/12/2017</c:v>
                </c:pt>
                <c:pt idx="202">
                  <c:v>11/18/2017</c:v>
                </c:pt>
                <c:pt idx="203">
                  <c:v>11/19/2017</c:v>
                </c:pt>
                <c:pt idx="204">
                  <c:v>11/25/2017</c:v>
                </c:pt>
                <c:pt idx="205">
                  <c:v>11/26/2017</c:v>
                </c:pt>
                <c:pt idx="206">
                  <c:v>12/02/2017</c:v>
                </c:pt>
                <c:pt idx="207">
                  <c:v>12/03/2017</c:v>
                </c:pt>
                <c:pt idx="208">
                  <c:v>12/09/2017</c:v>
                </c:pt>
                <c:pt idx="209">
                  <c:v>12/10/2017</c:v>
                </c:pt>
                <c:pt idx="210">
                  <c:v>12/16/2017</c:v>
                </c:pt>
                <c:pt idx="211">
                  <c:v>12/17/2017</c:v>
                </c:pt>
                <c:pt idx="212">
                  <c:v>12/23/2017</c:v>
                </c:pt>
                <c:pt idx="213">
                  <c:v>12/24/2017</c:v>
                </c:pt>
                <c:pt idx="214">
                  <c:v>12/30/2017</c:v>
                </c:pt>
                <c:pt idx="215">
                  <c:v>12/31/2017</c:v>
                </c:pt>
                <c:pt idx="216">
                  <c:v>01/06/2018</c:v>
                </c:pt>
                <c:pt idx="217">
                  <c:v>01/07/2018</c:v>
                </c:pt>
                <c:pt idx="218">
                  <c:v>01/13/2018</c:v>
                </c:pt>
                <c:pt idx="219">
                  <c:v>01/14/2018</c:v>
                </c:pt>
                <c:pt idx="220">
                  <c:v>01/20/2018</c:v>
                </c:pt>
                <c:pt idx="221">
                  <c:v>01/21/2018</c:v>
                </c:pt>
                <c:pt idx="222">
                  <c:v>01/27/2018</c:v>
                </c:pt>
                <c:pt idx="223">
                  <c:v>01/28/2018</c:v>
                </c:pt>
                <c:pt idx="224">
                  <c:v>02/03/2018</c:v>
                </c:pt>
                <c:pt idx="225">
                  <c:v>02/04/2018</c:v>
                </c:pt>
                <c:pt idx="226">
                  <c:v>02/10/2018</c:v>
                </c:pt>
                <c:pt idx="227">
                  <c:v>02/11/2018</c:v>
                </c:pt>
                <c:pt idx="228">
                  <c:v>02/17/2018</c:v>
                </c:pt>
                <c:pt idx="229">
                  <c:v>02/18/2018</c:v>
                </c:pt>
                <c:pt idx="230">
                  <c:v>02/24/2018</c:v>
                </c:pt>
                <c:pt idx="231">
                  <c:v>02/25/2018</c:v>
                </c:pt>
                <c:pt idx="232">
                  <c:v>03/03/2018</c:v>
                </c:pt>
                <c:pt idx="233">
                  <c:v>03/04/2018</c:v>
                </c:pt>
                <c:pt idx="234">
                  <c:v>03/10/2018</c:v>
                </c:pt>
                <c:pt idx="235">
                  <c:v>03/11/2018</c:v>
                </c:pt>
                <c:pt idx="236">
                  <c:v>03/17/2018</c:v>
                </c:pt>
                <c:pt idx="237">
                  <c:v>03/18/2018</c:v>
                </c:pt>
                <c:pt idx="238">
                  <c:v>03/24/2018</c:v>
                </c:pt>
                <c:pt idx="239">
                  <c:v>03/25/2018</c:v>
                </c:pt>
                <c:pt idx="240">
                  <c:v>03/31/2018</c:v>
                </c:pt>
                <c:pt idx="241">
                  <c:v>04/01/2018</c:v>
                </c:pt>
                <c:pt idx="242">
                  <c:v>04/07/2018</c:v>
                </c:pt>
                <c:pt idx="243">
                  <c:v>04/08/2018</c:v>
                </c:pt>
                <c:pt idx="244">
                  <c:v>04/14/2018</c:v>
                </c:pt>
                <c:pt idx="245">
                  <c:v>04/15/2018</c:v>
                </c:pt>
                <c:pt idx="246">
                  <c:v>04/21/2018</c:v>
                </c:pt>
                <c:pt idx="247">
                  <c:v>04/22/2018</c:v>
                </c:pt>
                <c:pt idx="248">
                  <c:v>04/28/2018</c:v>
                </c:pt>
                <c:pt idx="249">
                  <c:v>04/29/2018</c:v>
                </c:pt>
                <c:pt idx="250">
                  <c:v>05/05/2018</c:v>
                </c:pt>
                <c:pt idx="251">
                  <c:v>05/06/2018</c:v>
                </c:pt>
                <c:pt idx="252">
                  <c:v>05/12/2018</c:v>
                </c:pt>
                <c:pt idx="253">
                  <c:v>05/13/2018</c:v>
                </c:pt>
                <c:pt idx="254">
                  <c:v>05/19/2018</c:v>
                </c:pt>
                <c:pt idx="255">
                  <c:v>05/20/2018</c:v>
                </c:pt>
                <c:pt idx="256">
                  <c:v>05/26/2018</c:v>
                </c:pt>
                <c:pt idx="257">
                  <c:v>05/27/2018</c:v>
                </c:pt>
                <c:pt idx="258">
                  <c:v>06/02/2018</c:v>
                </c:pt>
                <c:pt idx="259">
                  <c:v>06/03/2018</c:v>
                </c:pt>
                <c:pt idx="260">
                  <c:v>06/09/2018</c:v>
                </c:pt>
                <c:pt idx="261">
                  <c:v>06/10/2018</c:v>
                </c:pt>
                <c:pt idx="262">
                  <c:v>06/16/2018</c:v>
                </c:pt>
                <c:pt idx="263">
                  <c:v>06/17/2018</c:v>
                </c:pt>
                <c:pt idx="264">
                  <c:v>06/23/2018</c:v>
                </c:pt>
                <c:pt idx="265">
                  <c:v>06/24/2018</c:v>
                </c:pt>
                <c:pt idx="266">
                  <c:v>06/30/2018</c:v>
                </c:pt>
                <c:pt idx="267">
                  <c:v>07/01/2018</c:v>
                </c:pt>
                <c:pt idx="268">
                  <c:v>07/07/2018</c:v>
                </c:pt>
                <c:pt idx="269">
                  <c:v>07/08/2018</c:v>
                </c:pt>
                <c:pt idx="270">
                  <c:v>07/14/2018</c:v>
                </c:pt>
                <c:pt idx="271">
                  <c:v>07/15/2018</c:v>
                </c:pt>
                <c:pt idx="272">
                  <c:v>07/21/2018</c:v>
                </c:pt>
                <c:pt idx="273">
                  <c:v>07/22/2018</c:v>
                </c:pt>
                <c:pt idx="274">
                  <c:v>07/28/2018</c:v>
                </c:pt>
                <c:pt idx="275">
                  <c:v>07/29/2018</c:v>
                </c:pt>
                <c:pt idx="276">
                  <c:v>08/04/2018</c:v>
                </c:pt>
                <c:pt idx="277">
                  <c:v>08/05/2018</c:v>
                </c:pt>
                <c:pt idx="278">
                  <c:v>08/11/2018</c:v>
                </c:pt>
                <c:pt idx="279">
                  <c:v>08/12/2018</c:v>
                </c:pt>
                <c:pt idx="280">
                  <c:v>08/18/2018</c:v>
                </c:pt>
                <c:pt idx="281">
                  <c:v>08/19/2018</c:v>
                </c:pt>
                <c:pt idx="282">
                  <c:v>08/25/2018</c:v>
                </c:pt>
                <c:pt idx="283">
                  <c:v>08/26/2018</c:v>
                </c:pt>
                <c:pt idx="284">
                  <c:v>09/01/2018</c:v>
                </c:pt>
                <c:pt idx="285">
                  <c:v>09/02/2018</c:v>
                </c:pt>
                <c:pt idx="286">
                  <c:v>09/08/2018</c:v>
                </c:pt>
                <c:pt idx="287">
                  <c:v>09/09/2018</c:v>
                </c:pt>
                <c:pt idx="288">
                  <c:v>09/15/2018</c:v>
                </c:pt>
                <c:pt idx="289">
                  <c:v>09/16/2018</c:v>
                </c:pt>
                <c:pt idx="290">
                  <c:v>09/22/2018</c:v>
                </c:pt>
                <c:pt idx="291">
                  <c:v>09/23/2018</c:v>
                </c:pt>
                <c:pt idx="292">
                  <c:v>09/29/2018</c:v>
                </c:pt>
                <c:pt idx="293">
                  <c:v>09/30/2018</c:v>
                </c:pt>
                <c:pt idx="294">
                  <c:v>10/06/2018</c:v>
                </c:pt>
                <c:pt idx="295">
                  <c:v>10/07/2018</c:v>
                </c:pt>
                <c:pt idx="296">
                  <c:v>10/13/2018</c:v>
                </c:pt>
                <c:pt idx="297">
                  <c:v>10/14/2018</c:v>
                </c:pt>
                <c:pt idx="298">
                  <c:v>10/20/2018</c:v>
                </c:pt>
                <c:pt idx="299">
                  <c:v>10/21/2018</c:v>
                </c:pt>
                <c:pt idx="300">
                  <c:v>10/27/2018</c:v>
                </c:pt>
                <c:pt idx="301">
                  <c:v>10/28/2018</c:v>
                </c:pt>
                <c:pt idx="302">
                  <c:v>11/03/2018</c:v>
                </c:pt>
                <c:pt idx="303">
                  <c:v>11/04/2018</c:v>
                </c:pt>
                <c:pt idx="304">
                  <c:v>11/10/2018</c:v>
                </c:pt>
                <c:pt idx="305">
                  <c:v>11/11/2018</c:v>
                </c:pt>
                <c:pt idx="306">
                  <c:v>11/17/2018</c:v>
                </c:pt>
                <c:pt idx="307">
                  <c:v>11/18/2018</c:v>
                </c:pt>
                <c:pt idx="308">
                  <c:v>11/24/2018</c:v>
                </c:pt>
                <c:pt idx="309">
                  <c:v>11/25/2018</c:v>
                </c:pt>
                <c:pt idx="310">
                  <c:v>12/01/2018</c:v>
                </c:pt>
                <c:pt idx="311">
                  <c:v>12/02/2018</c:v>
                </c:pt>
                <c:pt idx="312">
                  <c:v>12/08/2018</c:v>
                </c:pt>
                <c:pt idx="313">
                  <c:v>12/09/2018</c:v>
                </c:pt>
                <c:pt idx="314">
                  <c:v>12/15/2018</c:v>
                </c:pt>
                <c:pt idx="315">
                  <c:v>12/16/2018</c:v>
                </c:pt>
                <c:pt idx="316">
                  <c:v>12/22/2018</c:v>
                </c:pt>
                <c:pt idx="317">
                  <c:v>12/23/2018</c:v>
                </c:pt>
                <c:pt idx="318">
                  <c:v>12/29/2018</c:v>
                </c:pt>
                <c:pt idx="319">
                  <c:v>12/30/2018</c:v>
                </c:pt>
                <c:pt idx="320">
                  <c:v>01/05/2019</c:v>
                </c:pt>
                <c:pt idx="321">
                  <c:v>01/06/2019</c:v>
                </c:pt>
                <c:pt idx="322">
                  <c:v>01/12/2019</c:v>
                </c:pt>
                <c:pt idx="323">
                  <c:v>01/13/2019</c:v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</c:strCache>
            </c:strRef>
          </c:cat>
          <c:val>
            <c:numRef>
              <c:f>'Ubongo Kids - TBC1'!$H$2:$H$1041</c:f>
              <c:numCache>
                <c:formatCode>General</c:formatCode>
                <c:ptCount val="1040"/>
                <c:pt idx="0">
                  <c:v>763000</c:v>
                </c:pt>
                <c:pt idx="1">
                  <c:v>485000</c:v>
                </c:pt>
                <c:pt idx="2">
                  <c:v>716000</c:v>
                </c:pt>
                <c:pt idx="3">
                  <c:v>543000</c:v>
                </c:pt>
                <c:pt idx="4">
                  <c:v>508000</c:v>
                </c:pt>
                <c:pt idx="5">
                  <c:v>816000</c:v>
                </c:pt>
                <c:pt idx="6">
                  <c:v>308000</c:v>
                </c:pt>
                <c:pt idx="7">
                  <c:v>426000</c:v>
                </c:pt>
                <c:pt idx="8">
                  <c:v>682000</c:v>
                </c:pt>
                <c:pt idx="9">
                  <c:v>661000</c:v>
                </c:pt>
                <c:pt idx="10">
                  <c:v>486000</c:v>
                </c:pt>
                <c:pt idx="11">
                  <c:v>517000</c:v>
                </c:pt>
                <c:pt idx="12">
                  <c:v>428000</c:v>
                </c:pt>
                <c:pt idx="13">
                  <c:v>662000</c:v>
                </c:pt>
                <c:pt idx="14">
                  <c:v>428000</c:v>
                </c:pt>
                <c:pt idx="15">
                  <c:v>662000</c:v>
                </c:pt>
                <c:pt idx="16">
                  <c:v>434000</c:v>
                </c:pt>
                <c:pt idx="17">
                  <c:v>456000</c:v>
                </c:pt>
                <c:pt idx="18">
                  <c:v>428000</c:v>
                </c:pt>
                <c:pt idx="19">
                  <c:v>662000</c:v>
                </c:pt>
                <c:pt idx="20">
                  <c:v>202000</c:v>
                </c:pt>
                <c:pt idx="21">
                  <c:v>485000</c:v>
                </c:pt>
                <c:pt idx="22">
                  <c:v>355000</c:v>
                </c:pt>
                <c:pt idx="23">
                  <c:v>418000</c:v>
                </c:pt>
                <c:pt idx="24">
                  <c:v>377000</c:v>
                </c:pt>
                <c:pt idx="25">
                  <c:v>436000</c:v>
                </c:pt>
                <c:pt idx="26">
                  <c:v>877000</c:v>
                </c:pt>
                <c:pt idx="27">
                  <c:v>903000</c:v>
                </c:pt>
                <c:pt idx="28">
                  <c:v>929000</c:v>
                </c:pt>
                <c:pt idx="29">
                  <c:v>1099000</c:v>
                </c:pt>
                <c:pt idx="30">
                  <c:v>748000</c:v>
                </c:pt>
                <c:pt idx="31">
                  <c:v>1031000</c:v>
                </c:pt>
                <c:pt idx="32">
                  <c:v>1394000</c:v>
                </c:pt>
                <c:pt idx="33">
                  <c:v>507000</c:v>
                </c:pt>
                <c:pt idx="34">
                  <c:v>780000</c:v>
                </c:pt>
                <c:pt idx="36">
                  <c:v>1102000</c:v>
                </c:pt>
                <c:pt idx="37">
                  <c:v>1305000</c:v>
                </c:pt>
                <c:pt idx="38">
                  <c:v>848000</c:v>
                </c:pt>
                <c:pt idx="39">
                  <c:v>1106000</c:v>
                </c:pt>
                <c:pt idx="40">
                  <c:v>789000</c:v>
                </c:pt>
                <c:pt idx="41">
                  <c:v>1000000</c:v>
                </c:pt>
                <c:pt idx="42">
                  <c:v>1436000</c:v>
                </c:pt>
                <c:pt idx="43">
                  <c:v>942000</c:v>
                </c:pt>
                <c:pt idx="44">
                  <c:v>544000</c:v>
                </c:pt>
                <c:pt idx="45">
                  <c:v>1398000</c:v>
                </c:pt>
                <c:pt idx="46">
                  <c:v>732000</c:v>
                </c:pt>
                <c:pt idx="47">
                  <c:v>924000</c:v>
                </c:pt>
                <c:pt idx="48">
                  <c:v>942000</c:v>
                </c:pt>
                <c:pt idx="49">
                  <c:v>840000</c:v>
                </c:pt>
                <c:pt idx="50">
                  <c:v>619000</c:v>
                </c:pt>
                <c:pt idx="51">
                  <c:v>596000</c:v>
                </c:pt>
                <c:pt idx="52">
                  <c:v>962000</c:v>
                </c:pt>
                <c:pt idx="53">
                  <c:v>930000</c:v>
                </c:pt>
                <c:pt idx="54">
                  <c:v>492000</c:v>
                </c:pt>
                <c:pt idx="55">
                  <c:v>640000</c:v>
                </c:pt>
                <c:pt idx="56">
                  <c:v>603000</c:v>
                </c:pt>
                <c:pt idx="57">
                  <c:v>1418000</c:v>
                </c:pt>
                <c:pt idx="60">
                  <c:v>480000</c:v>
                </c:pt>
                <c:pt idx="61">
                  <c:v>903000</c:v>
                </c:pt>
                <c:pt idx="62">
                  <c:v>924000</c:v>
                </c:pt>
                <c:pt idx="63">
                  <c:v>648000</c:v>
                </c:pt>
                <c:pt idx="64">
                  <c:v>653000</c:v>
                </c:pt>
                <c:pt idx="65">
                  <c:v>800000</c:v>
                </c:pt>
                <c:pt idx="66">
                  <c:v>641000</c:v>
                </c:pt>
                <c:pt idx="67">
                  <c:v>1042000</c:v>
                </c:pt>
                <c:pt idx="68">
                  <c:v>696000</c:v>
                </c:pt>
                <c:pt idx="69">
                  <c:v>661000</c:v>
                </c:pt>
                <c:pt idx="70">
                  <c:v>752000</c:v>
                </c:pt>
                <c:pt idx="71">
                  <c:v>624000</c:v>
                </c:pt>
                <c:pt idx="72">
                  <c:v>748000</c:v>
                </c:pt>
                <c:pt idx="73">
                  <c:v>1098000</c:v>
                </c:pt>
                <c:pt idx="74">
                  <c:v>684000</c:v>
                </c:pt>
                <c:pt idx="75">
                  <c:v>626000</c:v>
                </c:pt>
                <c:pt idx="76">
                  <c:v>623000</c:v>
                </c:pt>
                <c:pt idx="77">
                  <c:v>599000</c:v>
                </c:pt>
                <c:pt idx="78">
                  <c:v>238000</c:v>
                </c:pt>
                <c:pt idx="79">
                  <c:v>465000</c:v>
                </c:pt>
                <c:pt idx="80">
                  <c:v>750000</c:v>
                </c:pt>
                <c:pt idx="81">
                  <c:v>750000</c:v>
                </c:pt>
                <c:pt idx="82">
                  <c:v>954000</c:v>
                </c:pt>
                <c:pt idx="83">
                  <c:v>409000</c:v>
                </c:pt>
                <c:pt idx="84">
                  <c:v>358000</c:v>
                </c:pt>
                <c:pt idx="85">
                  <c:v>375000</c:v>
                </c:pt>
                <c:pt idx="86">
                  <c:v>381000</c:v>
                </c:pt>
                <c:pt idx="87">
                  <c:v>381000</c:v>
                </c:pt>
                <c:pt idx="88">
                  <c:v>654000</c:v>
                </c:pt>
                <c:pt idx="89">
                  <c:v>352000</c:v>
                </c:pt>
                <c:pt idx="90">
                  <c:v>825000</c:v>
                </c:pt>
                <c:pt idx="91">
                  <c:v>666000</c:v>
                </c:pt>
                <c:pt idx="92">
                  <c:v>704000</c:v>
                </c:pt>
                <c:pt idx="93">
                  <c:v>532000</c:v>
                </c:pt>
                <c:pt idx="94">
                  <c:v>431000</c:v>
                </c:pt>
                <c:pt idx="95">
                  <c:v>928000</c:v>
                </c:pt>
                <c:pt idx="96">
                  <c:v>440000</c:v>
                </c:pt>
                <c:pt idx="97">
                  <c:v>532000</c:v>
                </c:pt>
                <c:pt idx="98">
                  <c:v>402000</c:v>
                </c:pt>
                <c:pt idx="99">
                  <c:v>424000</c:v>
                </c:pt>
                <c:pt idx="100">
                  <c:v>560000</c:v>
                </c:pt>
                <c:pt idx="101">
                  <c:v>790000</c:v>
                </c:pt>
                <c:pt idx="102">
                  <c:v>596000</c:v>
                </c:pt>
                <c:pt idx="103">
                  <c:v>449000</c:v>
                </c:pt>
                <c:pt idx="104">
                  <c:v>832000</c:v>
                </c:pt>
                <c:pt idx="106">
                  <c:v>757000</c:v>
                </c:pt>
                <c:pt idx="107">
                  <c:v>508000</c:v>
                </c:pt>
                <c:pt idx="108">
                  <c:v>1438000</c:v>
                </c:pt>
                <c:pt idx="109">
                  <c:v>484000</c:v>
                </c:pt>
                <c:pt idx="110">
                  <c:v>907000</c:v>
                </c:pt>
                <c:pt idx="111">
                  <c:v>354000</c:v>
                </c:pt>
                <c:pt idx="112">
                  <c:v>795000</c:v>
                </c:pt>
                <c:pt idx="113">
                  <c:v>650000</c:v>
                </c:pt>
                <c:pt idx="114">
                  <c:v>346000</c:v>
                </c:pt>
                <c:pt idx="115">
                  <c:v>1102000</c:v>
                </c:pt>
                <c:pt idx="116">
                  <c:v>478000</c:v>
                </c:pt>
                <c:pt idx="117">
                  <c:v>794000</c:v>
                </c:pt>
                <c:pt idx="118">
                  <c:v>842000</c:v>
                </c:pt>
                <c:pt idx="119">
                  <c:v>967000</c:v>
                </c:pt>
                <c:pt idx="120">
                  <c:v>899000</c:v>
                </c:pt>
                <c:pt idx="121">
                  <c:v>705000</c:v>
                </c:pt>
                <c:pt idx="122">
                  <c:v>512000</c:v>
                </c:pt>
                <c:pt idx="123">
                  <c:v>705000</c:v>
                </c:pt>
                <c:pt idx="124">
                  <c:v>512000</c:v>
                </c:pt>
                <c:pt idx="125">
                  <c:v>512000</c:v>
                </c:pt>
                <c:pt idx="127">
                  <c:v>512000</c:v>
                </c:pt>
                <c:pt idx="128">
                  <c:v>741000</c:v>
                </c:pt>
                <c:pt idx="129">
                  <c:v>594000</c:v>
                </c:pt>
                <c:pt idx="130">
                  <c:v>606000</c:v>
                </c:pt>
                <c:pt idx="131">
                  <c:v>570000</c:v>
                </c:pt>
                <c:pt idx="133">
                  <c:v>567000</c:v>
                </c:pt>
                <c:pt idx="134">
                  <c:v>1322000</c:v>
                </c:pt>
                <c:pt idx="135">
                  <c:v>812000</c:v>
                </c:pt>
                <c:pt idx="136">
                  <c:v>1433000</c:v>
                </c:pt>
                <c:pt idx="137">
                  <c:v>807000</c:v>
                </c:pt>
                <c:pt idx="138">
                  <c:v>1014000</c:v>
                </c:pt>
                <c:pt idx="139">
                  <c:v>405000</c:v>
                </c:pt>
                <c:pt idx="140">
                  <c:v>786000</c:v>
                </c:pt>
                <c:pt idx="141">
                  <c:v>561000</c:v>
                </c:pt>
                <c:pt idx="142">
                  <c:v>814000</c:v>
                </c:pt>
                <c:pt idx="143">
                  <c:v>871000</c:v>
                </c:pt>
                <c:pt idx="144">
                  <c:v>805000</c:v>
                </c:pt>
                <c:pt idx="146">
                  <c:v>543000</c:v>
                </c:pt>
                <c:pt idx="147">
                  <c:v>944000</c:v>
                </c:pt>
                <c:pt idx="148">
                  <c:v>517000</c:v>
                </c:pt>
                <c:pt idx="149">
                  <c:v>841000</c:v>
                </c:pt>
                <c:pt idx="150">
                  <c:v>684000</c:v>
                </c:pt>
                <c:pt idx="151">
                  <c:v>577000</c:v>
                </c:pt>
                <c:pt idx="152">
                  <c:v>486000</c:v>
                </c:pt>
                <c:pt idx="153">
                  <c:v>637000</c:v>
                </c:pt>
                <c:pt idx="154">
                  <c:v>476000</c:v>
                </c:pt>
                <c:pt idx="155">
                  <c:v>753000</c:v>
                </c:pt>
                <c:pt idx="156">
                  <c:v>856000</c:v>
                </c:pt>
                <c:pt idx="157">
                  <c:v>411000</c:v>
                </c:pt>
                <c:pt idx="158">
                  <c:v>1095000</c:v>
                </c:pt>
                <c:pt idx="159">
                  <c:v>900000</c:v>
                </c:pt>
                <c:pt idx="160">
                  <c:v>399000</c:v>
                </c:pt>
                <c:pt idx="161">
                  <c:v>354000</c:v>
                </c:pt>
                <c:pt idx="162">
                  <c:v>612000</c:v>
                </c:pt>
                <c:pt idx="163">
                  <c:v>431000</c:v>
                </c:pt>
                <c:pt idx="164">
                  <c:v>431000</c:v>
                </c:pt>
                <c:pt idx="170">
                  <c:v>245000</c:v>
                </c:pt>
                <c:pt idx="171">
                  <c:v>278000</c:v>
                </c:pt>
                <c:pt idx="175">
                  <c:v>369000</c:v>
                </c:pt>
                <c:pt idx="176">
                  <c:v>440000</c:v>
                </c:pt>
                <c:pt idx="177">
                  <c:v>907000</c:v>
                </c:pt>
                <c:pt idx="178">
                  <c:v>726000</c:v>
                </c:pt>
                <c:pt idx="179">
                  <c:v>573000</c:v>
                </c:pt>
                <c:pt idx="180">
                  <c:v>348000</c:v>
                </c:pt>
                <c:pt idx="181">
                  <c:v>358000</c:v>
                </c:pt>
                <c:pt idx="182">
                  <c:v>554000</c:v>
                </c:pt>
                <c:pt idx="183">
                  <c:v>372000</c:v>
                </c:pt>
                <c:pt idx="184">
                  <c:v>307000</c:v>
                </c:pt>
                <c:pt idx="185">
                  <c:v>626000</c:v>
                </c:pt>
                <c:pt idx="186">
                  <c:v>527000</c:v>
                </c:pt>
                <c:pt idx="187">
                  <c:v>672000</c:v>
                </c:pt>
                <c:pt idx="188">
                  <c:v>355000</c:v>
                </c:pt>
                <c:pt idx="189">
                  <c:v>412000</c:v>
                </c:pt>
                <c:pt idx="190">
                  <c:v>434000</c:v>
                </c:pt>
                <c:pt idx="191">
                  <c:v>219000</c:v>
                </c:pt>
                <c:pt idx="193">
                  <c:v>352000</c:v>
                </c:pt>
                <c:pt idx="194">
                  <c:v>358000</c:v>
                </c:pt>
                <c:pt idx="195">
                  <c:v>477000</c:v>
                </c:pt>
                <c:pt idx="196">
                  <c:v>524000</c:v>
                </c:pt>
                <c:pt idx="197">
                  <c:v>918000</c:v>
                </c:pt>
                <c:pt idx="198">
                  <c:v>547000</c:v>
                </c:pt>
                <c:pt idx="199">
                  <c:v>216000</c:v>
                </c:pt>
                <c:pt idx="200">
                  <c:v>316000</c:v>
                </c:pt>
                <c:pt idx="201">
                  <c:v>460000</c:v>
                </c:pt>
                <c:pt idx="202">
                  <c:v>721000</c:v>
                </c:pt>
                <c:pt idx="205">
                  <c:v>742000</c:v>
                </c:pt>
                <c:pt idx="206">
                  <c:v>363000</c:v>
                </c:pt>
                <c:pt idx="207">
                  <c:v>346000</c:v>
                </c:pt>
                <c:pt idx="209">
                  <c:v>340000</c:v>
                </c:pt>
                <c:pt idx="210">
                  <c:v>226000</c:v>
                </c:pt>
                <c:pt idx="211">
                  <c:v>321000</c:v>
                </c:pt>
                <c:pt idx="212">
                  <c:v>264000</c:v>
                </c:pt>
                <c:pt idx="213">
                  <c:v>323000</c:v>
                </c:pt>
                <c:pt idx="214">
                  <c:v>210000</c:v>
                </c:pt>
                <c:pt idx="215">
                  <c:v>198000</c:v>
                </c:pt>
                <c:pt idx="216">
                  <c:v>403000</c:v>
                </c:pt>
                <c:pt idx="217">
                  <c:v>396000</c:v>
                </c:pt>
                <c:pt idx="218">
                  <c:v>330000</c:v>
                </c:pt>
                <c:pt idx="219">
                  <c:v>733000</c:v>
                </c:pt>
                <c:pt idx="220">
                  <c:v>308000</c:v>
                </c:pt>
                <c:pt idx="221">
                  <c:v>299000</c:v>
                </c:pt>
                <c:pt idx="222">
                  <c:v>437000</c:v>
                </c:pt>
                <c:pt idx="223">
                  <c:v>918000</c:v>
                </c:pt>
                <c:pt idx="224">
                  <c:v>644000</c:v>
                </c:pt>
                <c:pt idx="226">
                  <c:v>355000</c:v>
                </c:pt>
                <c:pt idx="227">
                  <c:v>542000</c:v>
                </c:pt>
                <c:pt idx="228">
                  <c:v>769000</c:v>
                </c:pt>
                <c:pt idx="229">
                  <c:v>344000</c:v>
                </c:pt>
                <c:pt idx="230">
                  <c:v>970000</c:v>
                </c:pt>
                <c:pt idx="231">
                  <c:v>303000</c:v>
                </c:pt>
                <c:pt idx="232">
                  <c:v>285000</c:v>
                </c:pt>
                <c:pt idx="233">
                  <c:v>76000</c:v>
                </c:pt>
                <c:pt idx="234">
                  <c:v>221000</c:v>
                </c:pt>
                <c:pt idx="235">
                  <c:v>477000</c:v>
                </c:pt>
                <c:pt idx="236">
                  <c:v>619000</c:v>
                </c:pt>
                <c:pt idx="237">
                  <c:v>378000</c:v>
                </c:pt>
                <c:pt idx="238">
                  <c:v>403000</c:v>
                </c:pt>
                <c:pt idx="239">
                  <c:v>227000</c:v>
                </c:pt>
                <c:pt idx="240">
                  <c:v>662000</c:v>
                </c:pt>
                <c:pt idx="244">
                  <c:v>957000</c:v>
                </c:pt>
                <c:pt idx="245">
                  <c:v>544000</c:v>
                </c:pt>
                <c:pt idx="246">
                  <c:v>1172000</c:v>
                </c:pt>
                <c:pt idx="247">
                  <c:v>605000</c:v>
                </c:pt>
                <c:pt idx="248">
                  <c:v>513000</c:v>
                </c:pt>
                <c:pt idx="249">
                  <c:v>541000</c:v>
                </c:pt>
                <c:pt idx="250">
                  <c:v>467000</c:v>
                </c:pt>
                <c:pt idx="251">
                  <c:v>625000</c:v>
                </c:pt>
                <c:pt idx="252">
                  <c:v>404000</c:v>
                </c:pt>
                <c:pt idx="253">
                  <c:v>553000</c:v>
                </c:pt>
                <c:pt idx="254">
                  <c:v>340000</c:v>
                </c:pt>
                <c:pt idx="255">
                  <c:v>551000</c:v>
                </c:pt>
                <c:pt idx="256">
                  <c:v>557000</c:v>
                </c:pt>
                <c:pt idx="257">
                  <c:v>653000</c:v>
                </c:pt>
                <c:pt idx="258">
                  <c:v>433000</c:v>
                </c:pt>
                <c:pt idx="259">
                  <c:v>381000</c:v>
                </c:pt>
                <c:pt idx="260">
                  <c:v>421000</c:v>
                </c:pt>
                <c:pt idx="261">
                  <c:v>476000</c:v>
                </c:pt>
                <c:pt idx="262">
                  <c:v>477000</c:v>
                </c:pt>
                <c:pt idx="263">
                  <c:v>624000</c:v>
                </c:pt>
                <c:pt idx="264">
                  <c:v>351000</c:v>
                </c:pt>
                <c:pt idx="265">
                  <c:v>689000</c:v>
                </c:pt>
                <c:pt idx="266">
                  <c:v>626000</c:v>
                </c:pt>
                <c:pt idx="267">
                  <c:v>492000</c:v>
                </c:pt>
                <c:pt idx="268">
                  <c:v>674000</c:v>
                </c:pt>
                <c:pt idx="269">
                  <c:v>662000</c:v>
                </c:pt>
                <c:pt idx="270">
                  <c:v>218000</c:v>
                </c:pt>
                <c:pt idx="271">
                  <c:v>363000</c:v>
                </c:pt>
                <c:pt idx="272">
                  <c:v>224000</c:v>
                </c:pt>
                <c:pt idx="273">
                  <c:v>424000</c:v>
                </c:pt>
                <c:pt idx="274">
                  <c:v>409000</c:v>
                </c:pt>
                <c:pt idx="275">
                  <c:v>174000</c:v>
                </c:pt>
                <c:pt idx="276">
                  <c:v>459000</c:v>
                </c:pt>
                <c:pt idx="277">
                  <c:v>316000</c:v>
                </c:pt>
                <c:pt idx="278">
                  <c:v>324000</c:v>
                </c:pt>
                <c:pt idx="279">
                  <c:v>660000</c:v>
                </c:pt>
                <c:pt idx="280">
                  <c:v>125000</c:v>
                </c:pt>
                <c:pt idx="281">
                  <c:v>507000</c:v>
                </c:pt>
                <c:pt idx="282">
                  <c:v>512000</c:v>
                </c:pt>
                <c:pt idx="283">
                  <c:v>452000</c:v>
                </c:pt>
                <c:pt idx="284">
                  <c:v>325000</c:v>
                </c:pt>
                <c:pt idx="285">
                  <c:v>537000</c:v>
                </c:pt>
                <c:pt idx="286">
                  <c:v>759000</c:v>
                </c:pt>
                <c:pt idx="287">
                  <c:v>495000</c:v>
                </c:pt>
                <c:pt idx="288">
                  <c:v>259000</c:v>
                </c:pt>
                <c:pt idx="290">
                  <c:v>883000</c:v>
                </c:pt>
                <c:pt idx="291">
                  <c:v>1020000</c:v>
                </c:pt>
                <c:pt idx="292">
                  <c:v>630000</c:v>
                </c:pt>
                <c:pt idx="293">
                  <c:v>961000</c:v>
                </c:pt>
                <c:pt idx="294">
                  <c:v>204000</c:v>
                </c:pt>
                <c:pt idx="295">
                  <c:v>405000</c:v>
                </c:pt>
                <c:pt idx="296">
                  <c:v>586000</c:v>
                </c:pt>
                <c:pt idx="298">
                  <c:v>394000</c:v>
                </c:pt>
                <c:pt idx="299">
                  <c:v>585000</c:v>
                </c:pt>
                <c:pt idx="300">
                  <c:v>780000</c:v>
                </c:pt>
                <c:pt idx="301">
                  <c:v>293000</c:v>
                </c:pt>
                <c:pt idx="302">
                  <c:v>696000</c:v>
                </c:pt>
                <c:pt idx="303">
                  <c:v>560000</c:v>
                </c:pt>
                <c:pt idx="304">
                  <c:v>272000</c:v>
                </c:pt>
                <c:pt idx="305">
                  <c:v>266000</c:v>
                </c:pt>
                <c:pt idx="306">
                  <c:v>562000</c:v>
                </c:pt>
                <c:pt idx="307">
                  <c:v>396000</c:v>
                </c:pt>
                <c:pt idx="308">
                  <c:v>206000</c:v>
                </c:pt>
                <c:pt idx="309">
                  <c:v>938000</c:v>
                </c:pt>
                <c:pt idx="310">
                  <c:v>848000</c:v>
                </c:pt>
                <c:pt idx="311">
                  <c:v>771000</c:v>
                </c:pt>
                <c:pt idx="312">
                  <c:v>1168000</c:v>
                </c:pt>
                <c:pt idx="313">
                  <c:v>731000</c:v>
                </c:pt>
                <c:pt idx="316">
                  <c:v>344000</c:v>
                </c:pt>
                <c:pt idx="317">
                  <c:v>604000</c:v>
                </c:pt>
                <c:pt idx="320">
                  <c:v>393000</c:v>
                </c:pt>
                <c:pt idx="321">
                  <c:v>409000</c:v>
                </c:pt>
                <c:pt idx="322">
                  <c:v>667000</c:v>
                </c:pt>
                <c:pt idx="323">
                  <c:v>239000</c:v>
                </c:pt>
              </c:numCache>
            </c:numRef>
          </c:val>
        </c:ser>
        <c:gapWidth val="150"/>
        <c:overlap val="0"/>
        <c:axId val="98626018"/>
        <c:axId val="70502331"/>
      </c:barChart>
      <c:catAx>
        <c:axId val="986260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Horizontal axis 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\-mmm\-yyyy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0502331"/>
        <c:crosses val="autoZero"/>
        <c:auto val="1"/>
        <c:lblAlgn val="ctr"/>
        <c:lblOffset val="100"/>
        <c:noMultiLvlLbl val="0"/>
      </c:catAx>
      <c:valAx>
        <c:axId val="70502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Left vertical axis 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98626018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343080</xdr:colOff>
      <xdr:row>4</xdr:row>
      <xdr:rowOff>76320</xdr:rowOff>
    </xdr:from>
    <xdr:to>
      <xdr:col>26</xdr:col>
      <xdr:colOff>695160</xdr:colOff>
      <xdr:row>46</xdr:row>
      <xdr:rowOff>152280</xdr:rowOff>
    </xdr:to>
    <xdr:graphicFrame>
      <xdr:nvGraphicFramePr>
        <xdr:cNvPr id="0" name="Chart 1"/>
        <xdr:cNvGraphicFramePr/>
      </xdr:nvGraphicFramePr>
      <xdr:xfrm>
        <a:off x="13079880" y="876240"/>
        <a:ext cx="13715640" cy="847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4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5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6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AX2" activePane="bottomRight" state="frozen"/>
      <selection pane="topLeft" activeCell="A1" activeCellId="0" sqref="A1"/>
      <selection pane="topRight" activeCell="AX1" activeCellId="0" sqref="AX1"/>
      <selection pane="bottomLeft" activeCell="A2" activeCellId="0" sqref="A2"/>
      <selection pane="bottomRigh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n">
        <v>41821</v>
      </c>
      <c r="E1" s="3" t="n">
        <v>41852</v>
      </c>
      <c r="F1" s="3" t="n">
        <v>41883</v>
      </c>
      <c r="G1" s="3" t="n">
        <v>41913</v>
      </c>
      <c r="H1" s="3" t="n">
        <v>41944</v>
      </c>
      <c r="I1" s="3" t="n">
        <v>41974</v>
      </c>
      <c r="J1" s="3" t="n">
        <v>42005</v>
      </c>
      <c r="K1" s="3" t="n">
        <v>42036</v>
      </c>
      <c r="L1" s="3" t="n">
        <v>42064</v>
      </c>
      <c r="M1" s="3" t="n">
        <v>42095</v>
      </c>
      <c r="N1" s="3" t="n">
        <v>42125</v>
      </c>
      <c r="O1" s="3" t="n">
        <v>42156</v>
      </c>
      <c r="P1" s="3" t="n">
        <v>42186</v>
      </c>
      <c r="Q1" s="3" t="n">
        <v>42217</v>
      </c>
      <c r="R1" s="3" t="n">
        <v>42248</v>
      </c>
      <c r="S1" s="3" t="n">
        <v>42278</v>
      </c>
      <c r="T1" s="3" t="n">
        <v>42309</v>
      </c>
      <c r="U1" s="3" t="n">
        <v>42339</v>
      </c>
      <c r="V1" s="3" t="n">
        <v>42370</v>
      </c>
      <c r="W1" s="3" t="n">
        <v>42401</v>
      </c>
      <c r="X1" s="3" t="n">
        <v>42430</v>
      </c>
      <c r="Y1" s="3" t="n">
        <v>42461</v>
      </c>
      <c r="Z1" s="3" t="n">
        <v>42491</v>
      </c>
      <c r="AA1" s="3" t="n">
        <v>42522</v>
      </c>
      <c r="AB1" s="3" t="n">
        <v>42552</v>
      </c>
      <c r="AC1" s="3" t="n">
        <v>42583</v>
      </c>
      <c r="AD1" s="3" t="n">
        <v>42614</v>
      </c>
      <c r="AE1" s="3" t="n">
        <v>42644</v>
      </c>
      <c r="AF1" s="3" t="n">
        <v>42675</v>
      </c>
      <c r="AG1" s="3" t="n">
        <v>42705</v>
      </c>
      <c r="AH1" s="3" t="n">
        <v>42736</v>
      </c>
      <c r="AI1" s="3" t="n">
        <v>42767</v>
      </c>
      <c r="AJ1" s="3" t="n">
        <v>42795</v>
      </c>
      <c r="AK1" s="3" t="n">
        <v>42826</v>
      </c>
      <c r="AL1" s="3" t="n">
        <v>42856</v>
      </c>
      <c r="AM1" s="3" t="n">
        <v>42887</v>
      </c>
      <c r="AN1" s="3" t="n">
        <v>42917</v>
      </c>
      <c r="AO1" s="3" t="n">
        <v>42948</v>
      </c>
      <c r="AP1" s="3" t="n">
        <v>42979</v>
      </c>
      <c r="AQ1" s="3" t="n">
        <v>43009</v>
      </c>
      <c r="AR1" s="3" t="n">
        <v>43040</v>
      </c>
      <c r="AS1" s="3" t="n">
        <v>43070</v>
      </c>
      <c r="AT1" s="3" t="n">
        <v>43101</v>
      </c>
      <c r="AU1" s="3" t="n">
        <v>43132</v>
      </c>
      <c r="AV1" s="3" t="n">
        <v>43160</v>
      </c>
      <c r="AW1" s="4" t="n">
        <v>43191</v>
      </c>
      <c r="AX1" s="5" t="n">
        <v>43221</v>
      </c>
      <c r="AY1" s="5" t="n">
        <v>43252</v>
      </c>
      <c r="AZ1" s="5" t="n">
        <v>43282</v>
      </c>
      <c r="BA1" s="5" t="n">
        <v>43313</v>
      </c>
      <c r="BB1" s="5" t="n">
        <v>43344</v>
      </c>
      <c r="BC1" s="5" t="n">
        <v>43374</v>
      </c>
      <c r="BD1" s="5" t="n">
        <v>43405</v>
      </c>
      <c r="BE1" s="5" t="n">
        <v>43435</v>
      </c>
      <c r="BF1" s="6" t="s">
        <v>3</v>
      </c>
      <c r="BG1" s="7"/>
    </row>
    <row r="2" customFormat="false" ht="15.75" hidden="false" customHeight="false" outlineLevel="0" collapsed="false">
      <c r="A2" s="8" t="s">
        <v>4</v>
      </c>
      <c r="B2" s="8" t="s">
        <v>5</v>
      </c>
      <c r="C2" s="9" t="n">
        <v>900000</v>
      </c>
      <c r="D2" s="10" t="n">
        <f aca="false">MAX('2014-15'!D295:D310)</f>
        <v>1050000</v>
      </c>
      <c r="E2" s="10" t="n">
        <f aca="false">MAX('2014-15'!D275:D294)</f>
        <v>1092000</v>
      </c>
      <c r="F2" s="10" t="n">
        <f aca="false">MAX('2014-15'!D259:D274)</f>
        <v>877000</v>
      </c>
      <c r="G2" s="10" t="n">
        <f aca="false">MAX('2014-15'!D243:D258)</f>
        <v>929000</v>
      </c>
      <c r="H2" s="10" t="n">
        <f aca="false">MAX('2014-15'!D223:D242)</f>
        <v>974000</v>
      </c>
      <c r="I2" s="10" t="n">
        <f aca="false">MAX('2014-15'!D207:D222)</f>
        <v>749000</v>
      </c>
      <c r="J2" s="10" t="n">
        <f aca="false">MAX('2014-15'!D189:D206)</f>
        <v>1140000</v>
      </c>
      <c r="K2" s="10" t="n">
        <f aca="false">MAX('2014-15'!D173:D188)</f>
        <v>1064000</v>
      </c>
      <c r="L2" s="10" t="n">
        <f aca="false">MAX('2014-15'!D155:D172)</f>
        <v>879000</v>
      </c>
      <c r="M2" s="10" t="n">
        <f aca="false">MAX('2014-15'!D139:D154)</f>
        <v>870000</v>
      </c>
      <c r="N2" s="10" t="n">
        <f aca="false">MAX('2014-15'!D119:D138)</f>
        <v>885000</v>
      </c>
      <c r="O2" s="10" t="n">
        <f aca="false">MAX('2014-15'!D103:D118)</f>
        <v>929000</v>
      </c>
      <c r="P2" s="10" t="n">
        <f aca="false">MAX('2014-15'!D87:D102)</f>
        <v>1239000</v>
      </c>
      <c r="Q2" s="10" t="n">
        <f aca="false">MAX('2014-15'!D67:D86)</f>
        <v>911000</v>
      </c>
      <c r="R2" s="10" t="n">
        <f aca="false">MAX('2014-15'!D51:D66)</f>
        <v>810000</v>
      </c>
      <c r="S2" s="10" t="n">
        <f aca="false">MAX('2014-15'!D37:D50)</f>
        <v>760000</v>
      </c>
      <c r="T2" s="10" t="n">
        <f aca="false">MAX('2014-15'!D19:D36)</f>
        <v>761000</v>
      </c>
      <c r="U2" s="10" t="n">
        <f aca="false">MAX('2014-15'!D3:D18)</f>
        <v>821000</v>
      </c>
      <c r="V2" s="10" t="n">
        <f aca="false">MAX('Ubongo Kids - TBC1'!H2:H11)</f>
        <v>816000</v>
      </c>
      <c r="W2" s="10" t="n">
        <f aca="false">MAX('Ubongo Kids - TBC1'!H12:H19)</f>
        <v>662000</v>
      </c>
      <c r="X2" s="10" t="n">
        <f aca="false">MAX('Ubongo Kids - TBC1'!H20:H27)</f>
        <v>662000</v>
      </c>
      <c r="Y2" s="10" t="n">
        <f aca="false">MAX('Ubongo Kids - TBC1'!H28:H36)</f>
        <v>1394000</v>
      </c>
      <c r="Z2" s="10" t="n">
        <f aca="false">MAX('Ubongo Kids - TBC1'!H37:H45)</f>
        <v>1436000</v>
      </c>
      <c r="AA2" s="10" t="n">
        <f aca="false">MAX('Ubongo Kids - TBC1'!H46:H53)</f>
        <v>1398000</v>
      </c>
      <c r="AB2" s="10" t="n">
        <f aca="false">MAX('Ubongo Kids - TBC1'!H54:H61)</f>
        <v>1418000</v>
      </c>
      <c r="AC2" s="10" t="n">
        <f aca="false">MAX('Ubongo Kids - TBC1'!H64:H71)</f>
        <v>1042000</v>
      </c>
      <c r="AD2" s="11" t="n">
        <f aca="false">MAX('Ubongo Kids - TBC1'!H72:H79)</f>
        <v>1098000</v>
      </c>
      <c r="AE2" s="11" t="n">
        <f aca="false">MAX('Ubongo Kids - TBC1'!H80:H89)</f>
        <v>954000</v>
      </c>
      <c r="AF2" s="10" t="n">
        <f aca="false">MAX('Ubongo Kids - TBC1'!H90:H97)</f>
        <v>928000</v>
      </c>
      <c r="AG2" s="10" t="n">
        <f aca="false">MAX('Ubongo Kids - TBC1'!H98:H106)</f>
        <v>832000</v>
      </c>
      <c r="AH2" s="12" t="n">
        <f aca="false">MAX('Ubongo Kids - TBC1'!H108:H116)</f>
        <v>1438000</v>
      </c>
      <c r="AI2" s="12" t="n">
        <f aca="false">MAX('Ubongo Kids - TBC1'!H117:H124)</f>
        <v>1102000</v>
      </c>
      <c r="AJ2" s="12" t="n">
        <f aca="false">MAX('Ubongo Kids - TBC1'!H125:H132)</f>
        <v>741000</v>
      </c>
      <c r="AK2" s="12" t="n">
        <f aca="false">MAX('Ubongo Kids - TBC1'!H133:H142)</f>
        <v>1433000</v>
      </c>
      <c r="AL2" s="12" t="n">
        <f aca="false">MAX('Ubongo Kids - TBC1'!H143:H150)</f>
        <v>944000</v>
      </c>
      <c r="AM2" s="12" t="n">
        <f aca="false">MAX('Ubongo Kids - TBC1'!H151:H158)</f>
        <v>856000</v>
      </c>
      <c r="AN2" s="12" t="n">
        <f aca="false">MAX('Ubongo Kids - TBC1'!H159:H166)</f>
        <v>1095000</v>
      </c>
      <c r="AO2" s="13" t="n">
        <f aca="false">MAX('Ubongo Kids - TBC1'!H178:H181)</f>
        <v>907000</v>
      </c>
      <c r="AP2" s="13" t="n">
        <f aca="false">MAX('Ubongo Kids - TBC1'!H182:H190)</f>
        <v>672000</v>
      </c>
      <c r="AQ2" s="13" t="n">
        <f aca="false">MAX('Ubongo Kids - TBC1'!H191:H199)</f>
        <v>918000</v>
      </c>
      <c r="AR2" s="13" t="n">
        <f aca="false">MAX('Ubongo Kids - TBC1'!H200:H207)</f>
        <v>742000</v>
      </c>
      <c r="AS2" s="12" t="n">
        <f aca="false">MAX('Ubongo Kids - TBC1'!H208:H217)</f>
        <v>363000</v>
      </c>
      <c r="AT2" s="13" t="n">
        <f aca="false">MAX('Ubongo Kids - TBC1'!H218:H225)</f>
        <v>918000</v>
      </c>
      <c r="AU2" s="12" t="n">
        <f aca="false">MAX('Ubongo Kids - TBC1'!H226:H233)</f>
        <v>970000</v>
      </c>
      <c r="AV2" s="12" t="n">
        <f aca="false">MAX('Ubongo Kids - TBC1'!H234:H242)</f>
        <v>662000</v>
      </c>
      <c r="AW2" s="12" t="n">
        <f aca="false">MAX('Ubongo Kids - TBC1'!H246:H251)</f>
        <v>1172000</v>
      </c>
      <c r="AX2" s="12" t="n">
        <f aca="false">MAX('Ubongo Kids - TBC1'!H252:H259)</f>
        <v>653000</v>
      </c>
      <c r="AY2" s="12" t="n">
        <f aca="false">MAX('Ubongo Kids - TBC1'!H260:H268)</f>
        <v>689000</v>
      </c>
      <c r="AZ2" s="12" t="n">
        <f aca="false">MAX('Ubongo Kids - TBC1'!H269:H275)</f>
        <v>674000</v>
      </c>
      <c r="BA2" s="12" t="n">
        <f aca="false">MAX('Ubongo Kids - TBC1'!H279:H285)</f>
        <v>660000</v>
      </c>
      <c r="BB2" s="12" t="n">
        <f aca="false">MAX('Ubongo Kids - TBC1'!H182:H190)</f>
        <v>672000</v>
      </c>
      <c r="BC2" s="12" t="n">
        <f aca="false">MAX('Ubongo Kids - TBC1'!H191:H199)</f>
        <v>918000</v>
      </c>
      <c r="BD2" s="12" t="n">
        <f aca="false">MAX('Ubongo Kids - TBC1'!H304:H311)</f>
        <v>938000</v>
      </c>
      <c r="BE2" s="7"/>
      <c r="BF2" s="7"/>
      <c r="BG2" s="7"/>
    </row>
    <row r="3" customFormat="false" ht="15.75" hidden="false" customHeight="false" outlineLevel="0" collapsed="false">
      <c r="A3" s="8" t="s">
        <v>4</v>
      </c>
      <c r="B3" s="8" t="s">
        <v>6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14" t="n">
        <v>0</v>
      </c>
      <c r="W3" s="14" t="n">
        <v>0</v>
      </c>
      <c r="X3" s="14" t="n">
        <v>0</v>
      </c>
      <c r="Y3" s="10" t="n">
        <f aca="false">MAX('Akili and Me - TBC1'!I2:I30)</f>
        <v>1278000</v>
      </c>
      <c r="Z3" s="10" t="n">
        <f aca="false">MAX('Akili and Me - TBC1'!I31:I61)</f>
        <v>1288000</v>
      </c>
      <c r="AA3" s="10" t="n">
        <f aca="false">MAX('Akili and Me - TBC1'!I62:I91)</f>
        <v>1315000</v>
      </c>
      <c r="AB3" s="10" t="n">
        <f aca="false">MAX('Akili and Me - TBC1'!I92:I122)</f>
        <v>1384000</v>
      </c>
      <c r="AC3" s="10" t="n">
        <f aca="false">MAX('Akili and Me - TBC1'!I123:I153)</f>
        <v>1355000</v>
      </c>
      <c r="AD3" s="11" t="n">
        <f aca="false">MAX('Akili and Me - TBC1'!I154:I183)</f>
        <v>1119000</v>
      </c>
      <c r="AE3" s="11" t="n">
        <f aca="false">MAX('Akili and Me - TBC1'!I184:I214)</f>
        <v>1145000</v>
      </c>
      <c r="AF3" s="9" t="n">
        <f aca="false">MAX('Akili and Me - TBC1'!I215:I244)</f>
        <v>998000</v>
      </c>
      <c r="AG3" s="10" t="n">
        <f aca="false">MAX('Akili and Me - TBC1'!I245:I275)</f>
        <v>865000</v>
      </c>
      <c r="AH3" s="12" t="n">
        <f aca="false">MAX('Akili and Me - TBC1'!I277:I307)</f>
        <v>1064000</v>
      </c>
      <c r="AI3" s="12" t="n">
        <f aca="false">MAX('Akili and Me - TBC1'!I308:I335)</f>
        <v>1594000</v>
      </c>
      <c r="AJ3" s="12" t="n">
        <f aca="false">MAX('Akili and Me - TBC1'!I336:I366)</f>
        <v>999000</v>
      </c>
      <c r="AK3" s="12" t="n">
        <f aca="false">MAX('Akili and Me - TBC1'!I367:I396)</f>
        <v>1327000</v>
      </c>
      <c r="AL3" s="12" t="n">
        <f aca="false">MAX('Akili and Me - TBC1'!I397:I427)</f>
        <v>1262000</v>
      </c>
      <c r="AM3" s="12" t="n">
        <f aca="false">MAX('Akili and Me - TBC1'!I428:I457)</f>
        <v>1312000</v>
      </c>
      <c r="AN3" s="12" t="n">
        <f aca="false">MAX('Akili and Me - TBC1'!I458:I480)</f>
        <v>1196000</v>
      </c>
      <c r="AO3" s="12" t="n">
        <f aca="false">MAX('Akili and Me - TBC1'!I489:I519)</f>
        <v>832000</v>
      </c>
      <c r="AP3" s="12" t="n">
        <f aca="false">MAX('Akili and Me - TBC1'!I520:I549)</f>
        <v>765000</v>
      </c>
      <c r="AQ3" s="13" t="n">
        <f aca="false">MAX('Akili and Me - TBC1'!I550:I579)</f>
        <v>918000</v>
      </c>
      <c r="AR3" s="13" t="n">
        <f aca="false">MAX('Akili and Me - TBC1'!I580:I610)</f>
        <v>1021000</v>
      </c>
      <c r="AS3" s="12" t="n">
        <f aca="false">MAX('Akili and Me - TBC1'!I611:I641)</f>
        <v>890000</v>
      </c>
      <c r="AT3" s="12" t="n">
        <f aca="false">MAX('Akili and Me - TBC1'!I641:I671)</f>
        <v>924000</v>
      </c>
      <c r="AU3" s="12" t="n">
        <f aca="false">MAX('Akili and Me - TBC1'!I673:I700)</f>
        <v>1030000</v>
      </c>
      <c r="AV3" s="12" t="n">
        <f aca="false">MAX('Akili and Me - TBC1'!I701:I731)</f>
        <v>1158000</v>
      </c>
      <c r="AW3" s="12" t="n">
        <f aca="false">MAX('Akili and Me - TBC1'!I733:I761)</f>
        <v>1172000</v>
      </c>
      <c r="AX3" s="12" t="n">
        <f aca="false">MAX('Akili and Me - TBC1'!I762:I792)</f>
        <v>991000</v>
      </c>
      <c r="AY3" s="12" t="n">
        <f aca="false">MAX('Akili and Me - TBC1'!I792:I822)</f>
        <v>1193000</v>
      </c>
      <c r="AZ3" s="12" t="n">
        <f aca="false">MAX('Akili and Me - TBC1'!I823:I845)</f>
        <v>943000</v>
      </c>
      <c r="BA3" s="12" t="n">
        <f aca="false">MAX('Akili and Me - TBC1'!I855:I883)</f>
        <v>817000</v>
      </c>
      <c r="BB3" s="12" t="n">
        <f aca="false">MAX('Akili and Me - TBC1'!I884:I913)</f>
        <v>961000</v>
      </c>
      <c r="BC3" s="12" t="n">
        <f aca="false">MAX('Akili and Me - TBC1'!I914:I944)</f>
        <v>780000</v>
      </c>
      <c r="BD3" s="12" t="n">
        <f aca="false">MAX('Akili and Me - TBC1'!I945:I975)</f>
        <v>938000</v>
      </c>
      <c r="BE3" s="12" t="n">
        <f aca="false">MAX('Akili and Me - TBC1'!I975:I1004)</f>
        <v>1538000</v>
      </c>
      <c r="BF3" s="12" t="n">
        <f aca="false">AVERAGE(AM3:AX3)</f>
        <v>1017416.667</v>
      </c>
      <c r="BG3" s="7"/>
    </row>
    <row r="4" customFormat="false" ht="15.75" hidden="false" customHeight="false" outlineLevel="0" collapsed="false">
      <c r="A4" s="8" t="s">
        <v>4</v>
      </c>
      <c r="B4" s="8" t="s">
        <v>7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14" t="n">
        <v>0</v>
      </c>
      <c r="W4" s="14" t="n">
        <v>0</v>
      </c>
      <c r="X4" s="14" t="n">
        <v>0</v>
      </c>
      <c r="Y4" s="9" t="n">
        <f aca="false">MAX('Umuhimu wa Elimu'!H2:H21)</f>
        <v>1698000</v>
      </c>
      <c r="Z4" s="10" t="n">
        <f aca="false">MAX('Umuhimu wa Elimu'!H22:H43)</f>
        <v>1276000</v>
      </c>
      <c r="AA4" s="10" t="n">
        <f aca="false">MAX('Umuhimu wa Elimu'!H44:H65)</f>
        <v>1157000</v>
      </c>
      <c r="AB4" s="10" t="n">
        <f aca="false">MAX('Umuhimu wa Elimu'!H66:H86)</f>
        <v>1130000</v>
      </c>
      <c r="AC4" s="10" t="n">
        <f aca="false">MAX('Umuhimu wa Elimu'!H66:H86)</f>
        <v>1130000</v>
      </c>
      <c r="AD4" s="11" t="n">
        <f aca="false">MAX('Umuhimu wa Elimu'!H110:H131)</f>
        <v>1032000</v>
      </c>
      <c r="AE4" s="11" t="n">
        <f aca="false">MAX('Umuhimu wa Elimu'!H132:H152)</f>
        <v>729000</v>
      </c>
      <c r="AF4" s="9" t="n">
        <f aca="false">MAX('Umuhimu wa Elimu'!H153:H174)</f>
        <v>870000</v>
      </c>
      <c r="AG4" s="10" t="n">
        <f aca="false">MAX('Umuhimu wa Elimu'!H175:H196)</f>
        <v>992000</v>
      </c>
      <c r="AH4" s="12" t="n">
        <f aca="false">MAX('Umuhimu wa Elimu'!H198:H219)</f>
        <v>907000</v>
      </c>
      <c r="AI4" s="12" t="n">
        <f aca="false">MAX('Umuhimu wa Elimu'!H220:H239)</f>
        <v>830000</v>
      </c>
      <c r="AJ4" s="12" t="n">
        <f aca="false">MAX('Umuhimu wa Elimu'!H240:H261)</f>
        <v>886000</v>
      </c>
      <c r="AK4" s="12" t="n">
        <f aca="false">MAX('Umuhimu wa Elimu'!H262:H282)</f>
        <v>1293000</v>
      </c>
      <c r="AL4" s="12" t="n">
        <f aca="false">MAX('Umuhimu wa Elimu'!H283:H305)</f>
        <v>1157000</v>
      </c>
      <c r="AM4" s="12" t="n">
        <f aca="false">MAX('Umuhimu wa Elimu'!H306:H327)</f>
        <v>989000</v>
      </c>
      <c r="AN4" s="12" t="n">
        <f aca="false">AVERAGE('Umuhimu wa Elimu'!H328:H342)</f>
        <v>387357.1429</v>
      </c>
      <c r="AO4" s="13" t="n">
        <f aca="false">MAX('Umuhimu wa Elimu'!H353:H370)</f>
        <v>927000</v>
      </c>
      <c r="AP4" s="13" t="n">
        <f aca="false">MAX('Akili Radio'!H127:H134)</f>
        <v>754000</v>
      </c>
      <c r="AQ4" s="13" t="n">
        <f aca="false">MAX('Umuhimu wa Elimu'!H393:H414)</f>
        <v>1376000</v>
      </c>
      <c r="AR4" s="13" t="n">
        <f aca="false">MAX('Umuhimu wa Elimu'!H415:H436)</f>
        <v>660000</v>
      </c>
      <c r="AS4" s="12" t="n">
        <f aca="false">MAX('Umuhimu wa Elimu'!H437:H449)</f>
        <v>610000</v>
      </c>
      <c r="AT4" s="12" t="n">
        <f aca="false">MAX('Umuhimu wa Elimu'!H458:H480)</f>
        <v>953000</v>
      </c>
      <c r="AU4" s="12" t="n">
        <f aca="false">MAX('Umuhimu wa Elimu'!H481:H500)</f>
        <v>994000</v>
      </c>
      <c r="AV4" s="12" t="n">
        <f aca="false">MAX('Umuhimu wa Elimu'!H501:H522)</f>
        <v>929000</v>
      </c>
      <c r="AW4" s="12" t="n">
        <f aca="false">MAX('Umuhimu wa Elimu'!H523:H544)</f>
        <v>1254000</v>
      </c>
      <c r="AX4" s="12" t="n">
        <f aca="false">MAX('Umuhimu wa Elimu'!H545:H566)</f>
        <v>1196000</v>
      </c>
      <c r="AY4" s="12" t="n">
        <f aca="false">MAX('Umuhimu wa Elimu'!H567:H587)</f>
        <v>1009000</v>
      </c>
      <c r="AZ4" s="12" t="n">
        <f aca="false">MAX('Umuhimu wa Elimu'!H588:H603)</f>
        <v>931000</v>
      </c>
      <c r="BA4" s="12" t="n">
        <f aca="false">MAX('Umuhimu wa Elimu'!H610:H627)</f>
        <v>737000</v>
      </c>
      <c r="BB4" s="12" t="n">
        <f aca="false">MAX('Umuhimu wa Elimu'!H628:H647)</f>
        <v>964000</v>
      </c>
      <c r="BC4" s="12" t="n">
        <f aca="false">MAX('Umuhimu wa Elimu'!H648:H670)</f>
        <v>857000</v>
      </c>
      <c r="BD4" s="12" t="n">
        <f aca="false">MAX('Umuhimu wa Elimu'!H153:H174)</f>
        <v>870000</v>
      </c>
      <c r="BE4" s="12" t="n">
        <f aca="false">MAX('Umuhimu wa Elimu'!H693:H713)</f>
        <v>822000</v>
      </c>
      <c r="BF4" s="7"/>
      <c r="BG4" s="7"/>
    </row>
    <row r="5" customFormat="false" ht="15.75" hidden="false" customHeight="false" outlineLevel="0" collapsed="false">
      <c r="A5" s="8" t="s">
        <v>4</v>
      </c>
      <c r="B5" s="8" t="s">
        <v>8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4" t="n">
        <v>0</v>
      </c>
      <c r="AA5" s="14" t="n">
        <v>0</v>
      </c>
      <c r="AB5" s="10" t="n">
        <f aca="false">MAX('Akili Radio'!H2:H12)</f>
        <v>1557000</v>
      </c>
      <c r="AC5" s="10" t="n">
        <f aca="false">MAX('Akili Radio'!H12:H19)</f>
        <v>1436000</v>
      </c>
      <c r="AD5" s="11" t="n">
        <f aca="false">MAX('Akili Radio'!H20:H27)</f>
        <v>1593000</v>
      </c>
      <c r="AE5" s="11" t="n">
        <f aca="false">MAX('Akili Radio'!H28:H37)</f>
        <v>1402000</v>
      </c>
      <c r="AF5" s="11" t="n">
        <f aca="false">MAX('Akili Radio'!H38:H43)</f>
        <v>1439000</v>
      </c>
      <c r="AG5" s="10" t="n">
        <f aca="false">MAX('Akili Radio'!H46:H54)</f>
        <v>956000</v>
      </c>
      <c r="AH5" s="12" t="n">
        <f aca="false">MAX('Akili Radio'!H56:H64)</f>
        <v>1082000</v>
      </c>
      <c r="AI5" s="12" t="n">
        <f aca="false">MAX('Akili Radio'!H65:H72)</f>
        <v>836000</v>
      </c>
      <c r="AJ5" s="12" t="n">
        <f aca="false">MAX('Akili Radio'!H73:H80)</f>
        <v>1215000</v>
      </c>
      <c r="AK5" s="12" t="n">
        <f aca="false">MAX('Akili Radio'!H81:H91)</f>
        <v>1419000</v>
      </c>
      <c r="AL5" s="12" t="n">
        <f aca="false">MAX('Akili Radio'!H92:H99)</f>
        <v>1116000</v>
      </c>
      <c r="AM5" s="12" t="n">
        <f aca="false">MAX('Akili Radio'!H100:H107)</f>
        <v>883000</v>
      </c>
      <c r="AN5" s="12" t="n">
        <f aca="false">MAX('Akili Radio'!H108:H117)</f>
        <v>1241000</v>
      </c>
      <c r="AO5" s="13" t="n">
        <f aca="false">MAX('Akili Radio'!H122:H126)</f>
        <v>586000</v>
      </c>
      <c r="AP5" s="12" t="n">
        <f aca="false">MAX('Akili Radio'!H126:H135)</f>
        <v>754000</v>
      </c>
      <c r="AQ5" s="13" t="n">
        <f aca="false">MAX('Akili Radio'!H135:H143)</f>
        <v>809000</v>
      </c>
      <c r="AR5" s="13" t="n">
        <f aca="false">MAX('Akili Radio'!H144:H151)</f>
        <v>825000</v>
      </c>
      <c r="AS5" s="12" t="n">
        <f aca="false">MAX('Akili Radio'!H152:H157)</f>
        <v>972000</v>
      </c>
      <c r="AT5" s="12" t="n">
        <f aca="false">MAX('Akili Radio'!H162:H169)</f>
        <v>834000</v>
      </c>
      <c r="AU5" s="15" t="n">
        <f aca="false">MAX('Akili Radio'!H170:H177)</f>
        <v>754000</v>
      </c>
      <c r="AV5" s="15" t="n">
        <f aca="false">MAX('Akili Radio'!H178:H186)</f>
        <v>1216000</v>
      </c>
      <c r="AW5" s="12" t="n">
        <f aca="false">MAX('Akili Radio'!H187:H195)</f>
        <v>1218000</v>
      </c>
      <c r="AX5" s="12" t="n">
        <f aca="false">MAX('Akili Radio'!H196:H203)</f>
        <v>922000</v>
      </c>
      <c r="AY5" s="12" t="n">
        <f aca="false">MAX('Akili Radio'!H204:H212)</f>
        <v>871000</v>
      </c>
      <c r="AZ5" s="12" t="n">
        <f aca="false">MAX('Akili Radio'!H213:H219)</f>
        <v>744000</v>
      </c>
      <c r="BA5" s="12" t="n">
        <f aca="false">MAX('Akili Radio'!H222:H229)</f>
        <v>640000</v>
      </c>
      <c r="BB5" s="12" t="n">
        <f aca="false">MAX('Akili Radio'!H230:H239)</f>
        <v>1192000</v>
      </c>
      <c r="BC5" s="12" t="n">
        <f aca="false">MAX('Akili Radio'!H240:H247)</f>
        <v>768000</v>
      </c>
      <c r="BD5" s="12" t="n">
        <f aca="false">MAX('Akili Radio'!H248:H255)</f>
        <v>1180000</v>
      </c>
      <c r="BE5" s="12" t="n">
        <f aca="false">MAX('Akili Radio'!H256:H265)</f>
        <v>1152000</v>
      </c>
      <c r="BF5" s="12" t="n">
        <f aca="false">AVERAGE(AM5:AX5)</f>
        <v>917833.3333</v>
      </c>
      <c r="BG5" s="16"/>
    </row>
    <row r="6" customFormat="false" ht="15.75" hidden="false" customHeight="false" outlineLevel="0" collapsed="false">
      <c r="A6" s="8" t="s">
        <v>9</v>
      </c>
      <c r="B6" s="8" t="s">
        <v>5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f aca="false">MAX('2014-15'!J81:J87)</f>
        <v>253000</v>
      </c>
      <c r="M6" s="9" t="n">
        <f aca="false">MAX('2014-15'!J73:J80)</f>
        <v>501000</v>
      </c>
      <c r="N6" s="9" t="n">
        <f aca="false">MAX('2014-15'!J63:J72)</f>
        <v>461000</v>
      </c>
      <c r="O6" s="9" t="n">
        <f aca="false">MAX('2014-15'!J55:J62)</f>
        <v>460000</v>
      </c>
      <c r="P6" s="9" t="n">
        <f aca="false">MAX('2014-15'!J47:J54)</f>
        <v>437000</v>
      </c>
      <c r="Q6" s="9" t="n">
        <f aca="false">MAX('2014-15'!J37:J46)</f>
        <v>376000</v>
      </c>
      <c r="R6" s="9" t="n">
        <f aca="false">MAX('2014-15'!J29:J36)</f>
        <v>488000</v>
      </c>
      <c r="S6" s="9" t="n">
        <f aca="false">MAX('2014-15'!J19:J28)</f>
        <v>439000</v>
      </c>
      <c r="T6" s="9" t="n">
        <f aca="false">MAX('2014-15'!J11:J18)</f>
        <v>560000</v>
      </c>
      <c r="U6" s="9" t="n">
        <f aca="false">MAX('2014-15'!J3:J10)</f>
        <v>429000</v>
      </c>
      <c r="V6" s="9" t="n">
        <f aca="false">MAX('NTV Kenya'!D2:D11)</f>
        <v>382000</v>
      </c>
      <c r="W6" s="9" t="n">
        <f aca="false">MAX('NTV Kenya'!D12:D19)</f>
        <v>359000</v>
      </c>
      <c r="X6" s="9" t="n">
        <f aca="false">MAX('NTV Kenya'!D20:D27)</f>
        <v>452000</v>
      </c>
      <c r="Y6" s="9" t="n">
        <f aca="false">MAX('NTV Kenya'!D28:D37)</f>
        <v>548000</v>
      </c>
      <c r="Z6" s="9" t="n">
        <f aca="false">MAX('NTV Kenya'!D38:D45)</f>
        <v>474000</v>
      </c>
      <c r="AA6" s="9" t="n">
        <f aca="false">MAX('NTV Kenya'!D46:D53)</f>
        <v>448000</v>
      </c>
      <c r="AB6" s="9" t="n">
        <f aca="false">MAX('NTV Kenya'!D54:D63)</f>
        <v>489000</v>
      </c>
      <c r="AC6" s="10" t="n">
        <f aca="false">MAX('NTV Kenya'!D64:D71)</f>
        <v>420000</v>
      </c>
      <c r="AD6" s="11" t="n">
        <f aca="false">MAX('NTV Kenya'!D72:D79)</f>
        <v>399000</v>
      </c>
      <c r="AE6" s="17" t="n">
        <f aca="false">MAX('NTV Kenya'!D80:D89)</f>
        <v>653000</v>
      </c>
      <c r="AF6" s="9" t="n">
        <f aca="false">MAX('NTV Kenya'!D90:D97)</f>
        <v>382000</v>
      </c>
      <c r="AG6" s="18" t="n">
        <f aca="false">MAX('NTV Kenya'!D98:D107)</f>
        <v>508000</v>
      </c>
      <c r="AH6" s="12" t="n">
        <f aca="false">MAX('CITIZEN TV - Ubongo Kids'!J2)</f>
        <v>1630000</v>
      </c>
      <c r="AI6" s="12" t="n">
        <f aca="false">MAX('CITIZEN TV - Ubongo Kids'!J3:J5)</f>
        <v>2058000</v>
      </c>
      <c r="AJ6" s="12" t="n">
        <f aca="false">MAX('CITIZEN TV - Ubongo Kids'!J6:J9)</f>
        <v>2277000</v>
      </c>
      <c r="AK6" s="12" t="n">
        <f aca="false">MAX('CITIZEN TV - Ubongo Kids'!J10:J14)</f>
        <v>2119000</v>
      </c>
      <c r="AL6" s="12" t="n">
        <f aca="false">MAX('CITIZEN TV - Ubongo Kids'!J15:J18)</f>
        <v>1870000</v>
      </c>
      <c r="AM6" s="12" t="n">
        <f aca="false">MAX('CITIZEN TV - Ubongo Kids'!J19:J22)</f>
        <v>1866000</v>
      </c>
      <c r="AN6" s="12" t="n">
        <f aca="false">MAX('CITIZEN TV - Ubongo Kids'!J23:J27)</f>
        <v>2239000</v>
      </c>
      <c r="AO6" s="13" t="n">
        <f aca="false">MAX('CITIZEN TV - Ubongo Kids'!J28:J31)</f>
        <v>1877000</v>
      </c>
      <c r="AP6" s="13" t="n">
        <f aca="false">MAX('CITIZEN TV - Ubongo Kids'!J31:J33)</f>
        <v>2086000</v>
      </c>
      <c r="AQ6" s="13" t="n">
        <f aca="false">MAX('CITIZEN TV - Ubongo Kids'!J34:J37)</f>
        <v>1774000</v>
      </c>
      <c r="AR6" s="13" t="n">
        <f aca="false">MAX('CITIZEN TV - Ubongo Kids'!J38:J41)</f>
        <v>1799000</v>
      </c>
      <c r="AS6" s="12" t="n">
        <f aca="false">MAX('CITIZEN TV - Ubongo Kids'!J42:J44)</f>
        <v>1800000</v>
      </c>
      <c r="AT6" s="12" t="n">
        <f aca="false">MAX('CITIZEN TV - Ubongo Kids'!J54:J57)</f>
        <v>1644000</v>
      </c>
      <c r="AU6" s="19" t="n">
        <f aca="false">MAX('CITIZEN TV - Ubongo Kids'!J58:J61)</f>
        <v>2018000</v>
      </c>
      <c r="AV6" s="19" t="n">
        <f aca="false">MAX(CITIZENTV_AKUK!I2:I7)</f>
        <v>1493000</v>
      </c>
      <c r="AW6" s="13" t="n">
        <f aca="false">MAX(CITIZENTV_AKUK!I7:I10)</f>
        <v>1995000</v>
      </c>
      <c r="AX6" s="13" t="n">
        <f aca="false">MAX(CITIZENTV_AKUK!I11:I14)</f>
        <v>1614000</v>
      </c>
      <c r="AY6" s="13" t="n">
        <f aca="false">MAX(CITIZENTV_AKUK!I14:I16)</f>
        <v>1647000</v>
      </c>
      <c r="AZ6" s="13" t="n">
        <f aca="false">MAX(CITIZENTV_AKUK!I20:I22)</f>
        <v>1345000</v>
      </c>
      <c r="BA6" s="13"/>
      <c r="BB6" s="13"/>
      <c r="BC6" s="13"/>
      <c r="BD6" s="13"/>
      <c r="BE6" s="13"/>
      <c r="BF6" s="12"/>
      <c r="BG6" s="7"/>
    </row>
    <row r="7" customFormat="false" ht="15.75" hidden="false" customHeight="false" outlineLevel="0" collapsed="false">
      <c r="A7" s="8" t="s">
        <v>9</v>
      </c>
      <c r="B7" s="8" t="s">
        <v>6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1600000</v>
      </c>
      <c r="AC7" s="10" t="n">
        <f aca="false">MAX('CITIZEN TV- Akili'!I4)</f>
        <v>1550000</v>
      </c>
      <c r="AD7" s="11" t="n">
        <f aca="false">MAX('CITIZEN TV- Akili'!I5:I8)</f>
        <v>1726000</v>
      </c>
      <c r="AE7" s="11" t="n">
        <f aca="false">MAX('CITIZEN TV- Akili'!I9:I13)</f>
        <v>1587000</v>
      </c>
      <c r="AF7" s="10" t="n">
        <f aca="false">MAX('CITIZEN TV- Akili'!I14:I17)</f>
        <v>1481000</v>
      </c>
      <c r="AG7" s="10" t="n">
        <f aca="false">MAX('CITIZEN TV- Akili'!I18:I21)</f>
        <v>1747000</v>
      </c>
      <c r="AH7" s="12" t="n">
        <f aca="false">MAX('CITIZEN TV- Akili'!I26)</f>
        <v>1299000</v>
      </c>
      <c r="AI7" s="12" t="n">
        <f aca="false">MAX('CITIZEN TV- Akili'!I27:I29)</f>
        <v>2201000</v>
      </c>
      <c r="AJ7" s="12" t="n">
        <f aca="false">MAX('CITIZEN TV- Akili'!I30:I33)</f>
        <v>2015000</v>
      </c>
      <c r="AK7" s="12" t="n">
        <f aca="false">MAX('CITIZEN TV- Akili'!I34:I38)</f>
        <v>1971000</v>
      </c>
      <c r="AL7" s="12" t="n">
        <f aca="false">MAX('CITIZEN TV- Akili'!I39:I42)</f>
        <v>2011000</v>
      </c>
      <c r="AM7" s="12" t="n">
        <f aca="false">MAX('CITIZEN TV- Akili'!I43:I46)</f>
        <v>1472000</v>
      </c>
      <c r="AN7" s="12" t="n">
        <f aca="false">MAX('CITIZEN TV- Akili'!I47:I51)</f>
        <v>2421000</v>
      </c>
      <c r="AO7" s="13" t="n">
        <f aca="false">MAX('CITIZEN TV- Akili'!I52:I54)</f>
        <v>1725000</v>
      </c>
      <c r="AP7" s="13" t="n">
        <f aca="false">MAX('CITIZEN TV- Akili'!I55:I57)</f>
        <v>2086000</v>
      </c>
      <c r="AQ7" s="13" t="n">
        <f aca="false">MAX('CITIZEN TV- Akili'!I55:I57)</f>
        <v>2086000</v>
      </c>
      <c r="AR7" s="13" t="n">
        <f aca="false">MAX('CITIZEN TV- Akili'!I62:I65)</f>
        <v>1947000</v>
      </c>
      <c r="AS7" s="12" t="n">
        <f aca="false">MAX('CITIZEN TV- Akili'!I66:I68)</f>
        <v>1970000</v>
      </c>
      <c r="AT7" s="12" t="n">
        <f aca="false">MAX('CITIZEN TV- Akili'!I78:I81)</f>
        <v>1786000</v>
      </c>
      <c r="AU7" s="19" t="n">
        <f aca="false">MAX('CITIZEN TV- Akili'!I81:I84)</f>
        <v>1222000</v>
      </c>
      <c r="AV7" s="19" t="n">
        <f aca="false">MAX(CITIZENTV_AKUK!I2:I7)</f>
        <v>1493000</v>
      </c>
      <c r="AW7" s="13" t="n">
        <f aca="false">MAX(CITIZENTV_AKUK!I7:I10)</f>
        <v>1995000</v>
      </c>
      <c r="AX7" s="13" t="n">
        <f aca="false">MAX(CITIZENTV_AKUK!I11:I14)</f>
        <v>1614000</v>
      </c>
      <c r="AY7" s="13" t="n">
        <f aca="false">MAX(CITIZENTV_AKUK!I15:I18)</f>
        <v>1647000</v>
      </c>
      <c r="AZ7" s="13" t="n">
        <f aca="false">MAX(CITIZENTV_AKUK!I20:I22)</f>
        <v>1345000</v>
      </c>
      <c r="BA7" s="13"/>
      <c r="BB7" s="13"/>
      <c r="BC7" s="13"/>
      <c r="BD7" s="13"/>
      <c r="BE7" s="13"/>
      <c r="BF7" s="12"/>
      <c r="BG7" s="7"/>
    </row>
    <row r="8" customFormat="false" ht="15.75" hidden="false" customHeight="false" outlineLevel="0" collapsed="false">
      <c r="A8" s="19" t="s">
        <v>9</v>
      </c>
      <c r="B8" s="19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13"/>
      <c r="AT8" s="13"/>
      <c r="AU8" s="19"/>
      <c r="AV8" s="19"/>
      <c r="AW8" s="13"/>
      <c r="AX8" s="13"/>
      <c r="AY8" s="21"/>
      <c r="AZ8" s="13"/>
      <c r="BA8" s="13"/>
      <c r="BB8" s="13"/>
      <c r="BC8" s="13"/>
      <c r="BD8" s="13"/>
      <c r="BE8" s="13"/>
      <c r="BF8" s="12"/>
      <c r="BG8" s="7"/>
    </row>
    <row r="9" customFormat="false" ht="15.75" hidden="false" customHeight="false" outlineLevel="0" collapsed="false">
      <c r="A9" s="19" t="s">
        <v>10</v>
      </c>
      <c r="B9" s="19" t="s">
        <v>5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866000</v>
      </c>
      <c r="S9" s="9" t="n">
        <v>866000</v>
      </c>
      <c r="T9" s="9" t="n">
        <v>866000</v>
      </c>
      <c r="U9" s="9" t="n">
        <v>866000</v>
      </c>
      <c r="V9" s="9" t="n">
        <v>866000</v>
      </c>
      <c r="W9" s="9" t="n">
        <v>866000</v>
      </c>
      <c r="X9" s="9" t="n">
        <v>866000</v>
      </c>
      <c r="Y9" s="9" t="n">
        <v>866000</v>
      </c>
      <c r="Z9" s="9" t="n">
        <v>866000</v>
      </c>
      <c r="AA9" s="9" t="n">
        <v>866000</v>
      </c>
      <c r="AB9" s="9" t="n">
        <v>866000</v>
      </c>
      <c r="AC9" s="10" t="n">
        <f aca="false">SUMMARY!C8</f>
        <v>866000</v>
      </c>
      <c r="AD9" s="20" t="n">
        <v>866000</v>
      </c>
      <c r="AE9" s="20" t="n">
        <v>866000</v>
      </c>
      <c r="AF9" s="20" t="n">
        <v>866000</v>
      </c>
      <c r="AG9" s="20" t="n">
        <v>866000</v>
      </c>
      <c r="AH9" s="20" t="n">
        <v>866000</v>
      </c>
      <c r="AI9" s="20" t="n">
        <v>866000</v>
      </c>
      <c r="AJ9" s="20" t="n">
        <v>866000</v>
      </c>
      <c r="AK9" s="20" t="n">
        <v>866000</v>
      </c>
      <c r="AL9" s="20" t="n">
        <v>866000</v>
      </c>
      <c r="AM9" s="20" t="n">
        <v>866000</v>
      </c>
      <c r="AN9" s="20" t="n">
        <v>866000</v>
      </c>
      <c r="AO9" s="20" t="n">
        <v>866000</v>
      </c>
      <c r="AP9" s="20" t="n">
        <v>866000</v>
      </c>
      <c r="AQ9" s="20" t="n">
        <v>866000</v>
      </c>
      <c r="AR9" s="20" t="n">
        <v>866000</v>
      </c>
      <c r="AS9" s="13" t="n">
        <v>866000</v>
      </c>
      <c r="AT9" s="12" t="n">
        <f aca="false">MAX('NTV Uganda'!G13:G16)</f>
        <v>888000</v>
      </c>
      <c r="AU9" s="19" t="n">
        <f aca="false">MAX('NTV Uganda'!G17:G20)</f>
        <v>1677000</v>
      </c>
      <c r="AV9" s="19" t="n">
        <f aca="false">MAX('NTV Uganda'!G21:G25)</f>
        <v>758000</v>
      </c>
      <c r="AW9" s="13" t="n">
        <f aca="false">MAX('NTV Uganda'!G26:G29)</f>
        <v>1113000</v>
      </c>
      <c r="AX9" s="13" t="n">
        <f aca="false">MAX('NTV Uganda'!G30:G32)</f>
        <v>822000</v>
      </c>
      <c r="AY9" s="13" t="n">
        <f aca="false">MAX('NTV Uganda'!G35:G39)</f>
        <v>862000</v>
      </c>
      <c r="AZ9" s="13"/>
      <c r="BA9" s="13"/>
      <c r="BB9" s="13"/>
      <c r="BC9" s="13"/>
      <c r="BD9" s="13"/>
      <c r="BE9" s="13"/>
      <c r="BF9" s="12"/>
      <c r="BG9" s="7"/>
    </row>
    <row r="10" customFormat="false" ht="15.75" hidden="false" customHeight="false" outlineLevel="0" collapsed="false">
      <c r="A10" s="8" t="s">
        <v>11</v>
      </c>
      <c r="B10" s="8" t="s">
        <v>5</v>
      </c>
      <c r="C10" s="9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22" t="n">
        <v>186000</v>
      </c>
      <c r="M10" s="22" t="n">
        <v>139000</v>
      </c>
      <c r="N10" s="22" t="n">
        <v>143000</v>
      </c>
      <c r="O10" s="22" t="n">
        <v>138000</v>
      </c>
      <c r="P10" s="22" t="n">
        <v>234000</v>
      </c>
      <c r="Q10" s="22" t="n">
        <v>187000</v>
      </c>
      <c r="R10" s="22" t="n">
        <v>202000</v>
      </c>
      <c r="S10" s="22" t="n">
        <v>190000</v>
      </c>
      <c r="T10" s="22" t="n">
        <v>209000</v>
      </c>
      <c r="U10" s="22" t="n">
        <v>209000</v>
      </c>
      <c r="V10" s="22" t="n">
        <v>209000</v>
      </c>
      <c r="W10" s="22" t="n">
        <v>209000</v>
      </c>
      <c r="X10" s="22" t="n">
        <v>209000</v>
      </c>
      <c r="Y10" s="22" t="n">
        <v>209000</v>
      </c>
      <c r="Z10" s="22" t="n">
        <v>209000</v>
      </c>
      <c r="AA10" s="22" t="n">
        <v>209000</v>
      </c>
      <c r="AB10" s="22" t="n">
        <v>209000</v>
      </c>
      <c r="AC10" s="22" t="n">
        <v>0</v>
      </c>
      <c r="AD10" s="22" t="n">
        <v>0</v>
      </c>
      <c r="AE10" s="22" t="n">
        <v>0</v>
      </c>
      <c r="AF10" s="9" t="n">
        <v>0</v>
      </c>
      <c r="AG10" s="9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L10" s="12" t="n">
        <f aca="false">MAX('RTV-Rwanda'!D23:D26)</f>
        <v>526000</v>
      </c>
      <c r="AM10" s="12" t="n">
        <f aca="false">MAX('RTV-Rwanda'!D15:D22)</f>
        <v>983000</v>
      </c>
      <c r="AN10" s="12" t="n">
        <f aca="false">MAX('RTV-Rwanda'!D5:D14)</f>
        <v>813000</v>
      </c>
      <c r="AO10" s="23" t="n">
        <f aca="false">MAX(RTV!D20:D23)</f>
        <v>239000</v>
      </c>
      <c r="AP10" s="12" t="n">
        <f aca="false">MAX(RTV!D24:D28)</f>
        <v>584000</v>
      </c>
      <c r="AQ10" s="12" t="n">
        <f aca="false">MAX(RTV!D29:D32)</f>
        <v>444000</v>
      </c>
      <c r="AR10" s="12" t="n">
        <f aca="false">MAX(RTV!D34:D36)</f>
        <v>475000</v>
      </c>
      <c r="AS10" s="12" t="n">
        <f aca="false">MAX(RTV!D37:D41)</f>
        <v>501000</v>
      </c>
      <c r="AT10" s="12" t="n">
        <f aca="false">MAX(RTV!D43:D46)</f>
        <v>303000</v>
      </c>
      <c r="AU10" s="19" t="n">
        <f aca="false">MAX(RTV!D46:D49)</f>
        <v>350000</v>
      </c>
      <c r="AV10" s="19" t="n">
        <f aca="false">MAX(RTV!D50:D54)</f>
        <v>543000</v>
      </c>
      <c r="AW10" s="13" t="n">
        <f aca="false">MAX(RTV!D55:D58)</f>
        <v>484000</v>
      </c>
      <c r="AX10" s="13" t="n">
        <f aca="false">MAX(RTV!D59:D62)</f>
        <v>432000</v>
      </c>
      <c r="AY10" s="13" t="n">
        <f aca="false">MAX(RTV!D65:D69)</f>
        <v>562000</v>
      </c>
      <c r="AZ10" s="13" t="n">
        <f aca="false">AVERAGE(AT10:AY10)</f>
        <v>445666.6667</v>
      </c>
      <c r="BA10" s="13"/>
      <c r="BB10" s="13"/>
      <c r="BC10" s="13"/>
      <c r="BD10" s="13"/>
      <c r="BE10" s="13"/>
      <c r="BF10" s="12"/>
      <c r="BG10" s="7"/>
    </row>
    <row r="11" customFormat="false" ht="15.75" hidden="false" customHeight="false" outlineLevel="0" collapsed="false">
      <c r="A11" s="8" t="s">
        <v>12</v>
      </c>
      <c r="B11" s="8" t="s">
        <v>5</v>
      </c>
      <c r="C11" s="9"/>
      <c r="D11" s="9"/>
      <c r="E11" s="9"/>
      <c r="F11" s="9"/>
      <c r="G11" s="9"/>
      <c r="H11" s="9"/>
      <c r="I11" s="9"/>
      <c r="J11" s="9"/>
      <c r="K11" s="9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9"/>
      <c r="AG11" s="9"/>
      <c r="AH11" s="13"/>
      <c r="AI11" s="13"/>
      <c r="AJ11" s="13"/>
      <c r="AK11" s="13"/>
      <c r="AL11" s="12"/>
      <c r="AM11" s="12"/>
      <c r="AN11" s="12"/>
      <c r="AO11" s="23"/>
      <c r="AP11" s="7"/>
      <c r="AQ11" s="7"/>
      <c r="AR11" s="7"/>
      <c r="AS11" s="7"/>
      <c r="AT11" s="12" t="n">
        <f aca="false">'Nigeria - NTA'!Q6</f>
        <v>254000</v>
      </c>
      <c r="AU11" s="24" t="n">
        <f aca="false">'Nigeria - NTA'!Q12</f>
        <v>556000</v>
      </c>
      <c r="AV11" s="24" t="n">
        <f aca="false">'Nigeria - NTA'!Q19</f>
        <v>740000</v>
      </c>
      <c r="AW11" s="13" t="n">
        <f aca="false">MAX('Nigeria - NTA'!Q36:Q39)</f>
        <v>297000</v>
      </c>
      <c r="AX11" s="13" t="n">
        <f aca="false">AVERAGE(AT11:AW11)</f>
        <v>461750</v>
      </c>
      <c r="AY11" s="21" t="n">
        <f aca="false">AX11</f>
        <v>461750</v>
      </c>
      <c r="AZ11" s="13"/>
      <c r="BA11" s="13"/>
      <c r="BB11" s="13"/>
      <c r="BC11" s="13"/>
      <c r="BD11" s="13"/>
      <c r="BE11" s="13"/>
      <c r="BF11" s="12"/>
      <c r="BG11" s="7"/>
    </row>
    <row r="12" customFormat="false" ht="15.75" hidden="false" customHeight="false" outlineLevel="0" collapsed="false">
      <c r="A12" s="6" t="s">
        <v>13</v>
      </c>
      <c r="B12" s="14" t="s">
        <v>14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9" t="n">
        <v>6239083</v>
      </c>
      <c r="AU12" s="9" t="n">
        <v>6580656</v>
      </c>
      <c r="AV12" s="9" t="n">
        <v>7996907</v>
      </c>
      <c r="AW12" s="13" t="n">
        <v>8422090</v>
      </c>
      <c r="AX12" s="13" t="n">
        <v>9337945</v>
      </c>
      <c r="AY12" s="13" t="n">
        <v>9860375</v>
      </c>
      <c r="AZ12" s="13"/>
      <c r="BA12" s="13"/>
      <c r="BB12" s="13"/>
      <c r="BC12" s="13"/>
      <c r="BD12" s="13"/>
      <c r="BE12" s="13"/>
      <c r="BF12" s="12"/>
      <c r="BG12" s="7"/>
    </row>
    <row r="13" customFormat="false" ht="15.75" hidden="false" customHeight="false" outlineLevel="0" collapsed="false">
      <c r="A13" s="6" t="s">
        <v>15</v>
      </c>
      <c r="B13" s="1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9"/>
      <c r="AU13" s="9"/>
      <c r="AV13" s="9"/>
      <c r="AW13" s="13"/>
      <c r="AX13" s="13"/>
      <c r="AY13" s="13"/>
      <c r="AZ13" s="13"/>
      <c r="BA13" s="13"/>
      <c r="BB13" s="13"/>
      <c r="BC13" s="13"/>
      <c r="BD13" s="13"/>
      <c r="BE13" s="13"/>
      <c r="BF13" s="12"/>
      <c r="BG13" s="7"/>
    </row>
    <row r="14" customFormat="false" ht="15.75" hidden="false" customHeight="false" outlineLevel="0" collapsed="false">
      <c r="A14" s="7"/>
      <c r="B14" s="1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9"/>
      <c r="AU14" s="9"/>
      <c r="AV14" s="9"/>
      <c r="AW14" s="13"/>
      <c r="AX14" s="13"/>
      <c r="AY14" s="13"/>
      <c r="AZ14" s="13"/>
      <c r="BA14" s="13"/>
      <c r="BB14" s="13"/>
      <c r="BC14" s="13"/>
      <c r="BD14" s="13"/>
      <c r="BE14" s="13"/>
      <c r="BF14" s="12"/>
      <c r="BG14" s="7"/>
    </row>
    <row r="15" customFormat="false" ht="15.75" hidden="false" customHeight="false" outlineLevel="0" collapsed="false">
      <c r="A15" s="26" t="s">
        <v>16</v>
      </c>
      <c r="B15" s="27"/>
      <c r="C15" s="28" t="n">
        <f aca="false">SUM(MAX(C2:C4),C5*0.36,MAX(C6:C7),C9,C10)</f>
        <v>900000</v>
      </c>
      <c r="D15" s="28" t="n">
        <f aca="false">SUM(MAX(D2:D4),D5*0.36,MAX(D6:D7),D9,D10)</f>
        <v>1050000</v>
      </c>
      <c r="E15" s="28" t="n">
        <f aca="false">SUM(MAX(E2:E4),E5*0.36,MAX(E6:E7),E9,E10)</f>
        <v>1092000</v>
      </c>
      <c r="F15" s="28" t="n">
        <f aca="false">SUM(MAX(F2:F4),F5*0.36,MAX(F6:F7),F9,F10)</f>
        <v>877000</v>
      </c>
      <c r="G15" s="28" t="n">
        <f aca="false">SUM(MAX(G2:G4),G5*0.36,MAX(G6:G7),G9,G10)</f>
        <v>929000</v>
      </c>
      <c r="H15" s="28" t="n">
        <f aca="false">SUM(MAX(H2:H4),H5*0.36,MAX(H6:H7),H9,H10)</f>
        <v>974000</v>
      </c>
      <c r="I15" s="28" t="n">
        <f aca="false">SUM(MAX(I2:I4),I5*0.36,MAX(I6:I7),I9,I10)</f>
        <v>749000</v>
      </c>
      <c r="J15" s="28" t="n">
        <f aca="false">SUM(MAX(J2:J4),J5*0.36,MAX(J6:J7),J9,J10)</f>
        <v>1140000</v>
      </c>
      <c r="K15" s="28" t="n">
        <f aca="false">SUM(MAX(K2:K4),K5*0.36,MAX(K6:K7),K9,K10)</f>
        <v>1064000</v>
      </c>
      <c r="L15" s="28" t="n">
        <f aca="false">SUM(MAX(L2:L4),L5*0.36,MAX(L6:L7),L9,L10)</f>
        <v>1318000</v>
      </c>
      <c r="M15" s="28" t="n">
        <f aca="false">SUM(MAX(M2:M4),M5*0.36,MAX(M6:M7),M9,M10)</f>
        <v>1510000</v>
      </c>
      <c r="N15" s="28" t="n">
        <f aca="false">SUM(MAX(N2:N4),N5*0.36,MAX(N6:N7),N9,N10)</f>
        <v>1489000</v>
      </c>
      <c r="O15" s="28" t="n">
        <f aca="false">SUM(MAX(O2:O4),O5*0.36,MAX(O6:O7),O9,O10)</f>
        <v>1527000</v>
      </c>
      <c r="P15" s="28" t="n">
        <f aca="false">SUM(MAX(P2:P4),P5*0.36,MAX(P6:P7),P9,P10)</f>
        <v>1910000</v>
      </c>
      <c r="Q15" s="28" t="n">
        <f aca="false">SUM(MAX(Q2:Q4),Q5*0.36,MAX(Q6:Q7),Q9,Q10)</f>
        <v>1474000</v>
      </c>
      <c r="R15" s="28" t="n">
        <f aca="false">SUM(MAX(R2:R4),R5*0.36,MAX(R6:R7),R9,R10)</f>
        <v>2366000</v>
      </c>
      <c r="S15" s="28" t="n">
        <f aca="false">SUM(MAX(S2:S4),S5*0.36,MAX(S6:S7),S9,S10)</f>
        <v>2255000</v>
      </c>
      <c r="T15" s="28" t="n">
        <f aca="false">SUM(MAX(T2:T4),T5*0.36,MAX(T6:T7),T9,T10)</f>
        <v>2396000</v>
      </c>
      <c r="U15" s="28" t="n">
        <f aca="false">SUM(MAX(U2:U4),U5*0.36,MAX(U6:U7),U9,U10)</f>
        <v>2325000</v>
      </c>
      <c r="V15" s="28" t="n">
        <f aca="false">SUM(MAX(V2:V4),V5*0.36,MAX(V6:V7),V9,V10)</f>
        <v>2273000</v>
      </c>
      <c r="W15" s="28" t="n">
        <f aca="false">SUM(MAX(W2:W4),W5*0.36,MAX(W6:W7),W9,W10)</f>
        <v>2096000</v>
      </c>
      <c r="X15" s="28" t="n">
        <f aca="false">SUM(MAX(X2:X4),X5*0.36,MAX(X6:X7),X9,X10)</f>
        <v>2189000</v>
      </c>
      <c r="Y15" s="28" t="n">
        <f aca="false">SUM(MAX(Y2:Y4),Y5*0.36,MAX(Y6:Y7),Y9,Y10)</f>
        <v>3321000</v>
      </c>
      <c r="Z15" s="28" t="n">
        <f aca="false">SUM(MAX(Z2:Z4),Z5*0.36,MAX(Z6:Z7),Z9,Z10)</f>
        <v>2985000</v>
      </c>
      <c r="AA15" s="28" t="n">
        <f aca="false">SUM(MAX(AA2:AA4),AA5*0.36,MAX(AA6:AA7),AA9,AA10)</f>
        <v>2921000</v>
      </c>
      <c r="AB15" s="28" t="n">
        <f aca="false">SUM(MAX(AB2:AB4),AB5*0.36,MAX(AB6:AB7),AB9,AB10)</f>
        <v>4653520</v>
      </c>
      <c r="AC15" s="28" t="n">
        <f aca="false">SUM(MAX(AC2:AC4),AC5*0.36,MAX(AC6:AC7),AC9,AC10)</f>
        <v>4287960</v>
      </c>
      <c r="AD15" s="28" t="n">
        <f aca="false">SUM(MAX(AD2:AD4),AD5*0.36,MAX(AD6:AD7),AD9,AD10)</f>
        <v>4284480</v>
      </c>
      <c r="AE15" s="28" t="n">
        <f aca="false">SUM(MAX(AE2:AE4),AE5*0.36,MAX(AE6:AE7),AE9,AE10)</f>
        <v>4102720</v>
      </c>
      <c r="AF15" s="28" t="n">
        <f aca="false">SUM(MAX(AF2:AF4),AF5*0.36,MAX(AF6:AF7),AF9,AF10)</f>
        <v>3863040</v>
      </c>
      <c r="AG15" s="28" t="n">
        <f aca="false">SUM(MAX(AG2:AG4),AG5*0.36,MAX(AG6:AG7),AG9,AG10)</f>
        <v>3949160</v>
      </c>
      <c r="AH15" s="28" t="n">
        <f aca="false">SUM(MAX(AH2:AH4),AH5*0.36,MAX(AH6:AH7),AH9,AH10)</f>
        <v>4323520</v>
      </c>
      <c r="AI15" s="28" t="n">
        <f aca="false">SUM(MAX(AI2:AI4),AI5*0.36,MAX(AI6:AI7),AI9,AI10)</f>
        <v>4961960</v>
      </c>
      <c r="AJ15" s="28" t="n">
        <f aca="false">SUM(MAX(AJ2:AJ4),AJ5*0.36,MAX(AJ6:AJ7),AJ9,AJ10)</f>
        <v>4579400</v>
      </c>
      <c r="AK15" s="28" t="n">
        <f aca="false">SUM(MAX(AK2:AK4),AK5*0.36,MAX(AK6:AK7),AK9,AK10)</f>
        <v>4928840</v>
      </c>
      <c r="AL15" s="28" t="n">
        <f aca="false">SUM(MAX(AL2:AL4),AL5*0.36,MAX(AL6:AL7),AL9,AL10)</f>
        <v>5066760</v>
      </c>
      <c r="AM15" s="28" t="n">
        <f aca="false">SUM(MAX(AM2:AM4),AM5*0.36,MAX(AM6:AM7),AM9,AM10)</f>
        <v>5344880</v>
      </c>
      <c r="AN15" s="28" t="n">
        <f aca="false">SUM(MAX(AN2:AN4),AN5*0.36,MAX(AN6:AN7),AN9,AN10)</f>
        <v>5742760</v>
      </c>
      <c r="AO15" s="28" t="n">
        <f aca="false">SUM(MAX(AO2:AO4),AO5*0.36,MAX(AO6:AO7),AO9,AO10)</f>
        <v>4119960</v>
      </c>
      <c r="AP15" s="28" t="n">
        <f aca="false">SUM(MAX(AP2:AP4),AP5*0.36,MAX(AP6:AP7),AP9,AP10)</f>
        <v>4572440</v>
      </c>
      <c r="AQ15" s="28" t="n">
        <f aca="false">SUM(MAX(AQ2:AQ4),AQ5*0.36,MAX(AQ6:AQ7),AQ9,AQ10)</f>
        <v>5063240</v>
      </c>
      <c r="AR15" s="28" t="n">
        <f aca="false">SUM(MAX(AR2:AR4),AR5*0.36,MAX(AR6:AR7),AR9,AR10)</f>
        <v>4606000</v>
      </c>
      <c r="AS15" s="28" t="n">
        <f aca="false">SUM(MAX(AS2:AS4),AS5*0.36,MAX(AS6:AS7),AS9,AS10)</f>
        <v>4576920</v>
      </c>
      <c r="AT15" s="28" t="n">
        <f aca="false">SUM(MAX(AT2:AT4),AT5*0.36,MAX(AT6:AT7),AT9,AT10,AT11)+AT8</f>
        <v>4484240</v>
      </c>
      <c r="AU15" s="28" t="n">
        <f aca="false">SUM(MAX(AU2:AU4),AU5*0.36,MAX(AU6:AU7),AU9,AU10,AU11,AU8)</f>
        <v>5902440</v>
      </c>
      <c r="AV15" s="28" t="n">
        <f aca="false">SUM(MAX(AV2:AV4),AV5*0.36,MAX(AV6:AV7),AV9,AV10,AV11,AV8)</f>
        <v>5129760</v>
      </c>
      <c r="AW15" s="28" t="n">
        <f aca="false">SUM(MAX(AW3+AW2*0.55,AW4),AW5*0.36,MAX(AW6:AW7),AW9,AW10,AW11,AW8)</f>
        <v>6144080</v>
      </c>
      <c r="AX15" s="28" t="n">
        <f aca="false">SUM(MAX(AX3+AX2*0.55,AX4),AX5*0.36,MAX(AX6:AX7),AX9,AX10,AX11,AX8)</f>
        <v>5011820</v>
      </c>
      <c r="AY15" s="28" t="n">
        <f aca="false">SUM(MAX(AY3+AY2*0.55,AY4),AY5*0.36,MAX(AY6:AY7),AY9,AY10,AY11,AY8)</f>
        <v>5418260</v>
      </c>
      <c r="AZ15" s="27"/>
      <c r="BA15" s="27"/>
      <c r="BB15" s="27"/>
      <c r="BC15" s="27"/>
      <c r="BD15" s="27"/>
      <c r="BE15" s="27"/>
      <c r="BF15" s="12"/>
      <c r="BG15" s="7"/>
    </row>
    <row r="16" customFormat="false" ht="15.75" hidden="false" customHeight="false" outlineLevel="0" collapsed="false">
      <c r="A16" s="7"/>
      <c r="B16" s="16" t="s">
        <v>17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9" t="n">
        <f aca="false">MAX(AB2:AB4)+MAX(AB6:AB7)+AB9+AB10</f>
        <v>4093000</v>
      </c>
      <c r="AC16" s="29" t="n">
        <f aca="false">MAX(AC2:AC4)+MAX(AC6:AC7)+AC9+AC10</f>
        <v>3771000</v>
      </c>
      <c r="AD16" s="29" t="n">
        <f aca="false">MAX(AD2:AD4)+MAX(AD6:AD7)+AD9+AD10</f>
        <v>3711000</v>
      </c>
      <c r="AE16" s="29" t="n">
        <f aca="false">MAX(AE2:AE4)+MAX(AE6:AE7)+AE9+AE10</f>
        <v>3598000</v>
      </c>
      <c r="AF16" s="29" t="n">
        <f aca="false">MAX(AF2:AF4)+MAX(AF6:AF7)+AF9+AF10</f>
        <v>3345000</v>
      </c>
      <c r="AG16" s="29" t="n">
        <f aca="false">MAX(AG2:AG4)+MAX(AG6:AG7)+AG9+AG10</f>
        <v>3605000</v>
      </c>
      <c r="AH16" s="29" t="n">
        <f aca="false">MAX(AH2:AH4)+MAX(AH6:AH7)+AH9+AH10</f>
        <v>3934000</v>
      </c>
      <c r="AI16" s="29" t="n">
        <f aca="false">MAX(AI2:AI4)+MAX(AI6:AI7)+AI9+AI10</f>
        <v>4661000</v>
      </c>
      <c r="AJ16" s="29" t="n">
        <f aca="false">MAX(AJ2:AJ4)+MAX(AJ6:AJ7)+AJ9+AJ10</f>
        <v>4142000</v>
      </c>
      <c r="AK16" s="29" t="n">
        <f aca="false">MAX(AK2:AK4)+MAX(AK6:AK7)+AK9+AK10</f>
        <v>4418000</v>
      </c>
      <c r="AL16" s="29" t="n">
        <f aca="false">MAX(AL2:AL4)+MAX(AL6:AL7)+AL9+AL10</f>
        <v>4665000</v>
      </c>
      <c r="AM16" s="29" t="n">
        <f aca="false">MAX(AM2:AM4)+MAX(AM6:AM7)+AM9+AM10</f>
        <v>5027000</v>
      </c>
      <c r="AN16" s="29" t="n">
        <f aca="false">MAX(AN2:AN4)+MAX(AN6:AN7)+AN9+AN10</f>
        <v>5296000</v>
      </c>
      <c r="AO16" s="29" t="n">
        <f aca="false">MAX(AO2:AO4)+MAX(AO6:AO7)+AO9+AO10</f>
        <v>3909000</v>
      </c>
      <c r="AP16" s="29" t="n">
        <f aca="false">MAX(AP2:AP4)+MAX(AP6:AP7)+AP9+AP10</f>
        <v>4301000</v>
      </c>
      <c r="AQ16" s="29" t="n">
        <f aca="false">MAX(AQ2:AQ4)+MAX(AQ6:AQ7)+AQ9+AQ10</f>
        <v>4772000</v>
      </c>
      <c r="AR16" s="29" t="n">
        <f aca="false">MAX(AR2:AR4)+MAX(AR6:AR7)+AR9+AR10</f>
        <v>4309000</v>
      </c>
      <c r="AS16" s="29" t="n">
        <f aca="false">MAX(AS2:AS4)+MAX(AS6:AS7)+AS9+AS10</f>
        <v>4227000</v>
      </c>
      <c r="AT16" s="29" t="n">
        <f aca="false">MAX(AT2:AT4)+MAX(AT6:AT7)+AT9+AT10</f>
        <v>3930000</v>
      </c>
      <c r="AU16" s="29" t="n">
        <f aca="false">MAX(AU2:AU4)+MAX(AU6:AU7)+AU9+AU10</f>
        <v>5075000</v>
      </c>
      <c r="AV16" s="29" t="n">
        <f aca="false">MAX(AV2:AV4)+MAX(AV6:AV7)+AV9+AV10</f>
        <v>3952000</v>
      </c>
      <c r="AW16" s="29" t="n">
        <f aca="false">MAX(AW2:AW4)+MAX(AW6:AW7)+AW9+AW10</f>
        <v>4846000</v>
      </c>
      <c r="AX16" s="29" t="n">
        <f aca="false">MAX(AX2:AX4)+MAX(AX6:AX7)+AX9+AX10</f>
        <v>4064000</v>
      </c>
      <c r="AY16" s="29" t="n">
        <f aca="false">MAX(AY2:AY4)+MAX(AY6:AY7)+AY9+AY10</f>
        <v>4264000</v>
      </c>
      <c r="AZ16" s="25"/>
      <c r="BA16" s="25"/>
      <c r="BB16" s="25"/>
      <c r="BC16" s="25"/>
      <c r="BD16" s="25"/>
      <c r="BE16" s="25"/>
      <c r="BF16" s="12"/>
      <c r="BG16" s="7"/>
    </row>
    <row r="17" customFormat="false" ht="15.75" hidden="false" customHeight="false" outlineLevel="0" collapsed="false">
      <c r="A17" s="7"/>
      <c r="B17" s="16" t="s">
        <v>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30" t="n">
        <f aca="false">AB5</f>
        <v>1557000</v>
      </c>
      <c r="AC17" s="30" t="n">
        <f aca="false">AC5</f>
        <v>1436000</v>
      </c>
      <c r="AD17" s="30" t="n">
        <f aca="false">AD5</f>
        <v>1593000</v>
      </c>
      <c r="AE17" s="30" t="n">
        <f aca="false">AE5</f>
        <v>1402000</v>
      </c>
      <c r="AF17" s="30" t="n">
        <f aca="false">AF5</f>
        <v>1439000</v>
      </c>
      <c r="AG17" s="30" t="n">
        <f aca="false">AG5</f>
        <v>956000</v>
      </c>
      <c r="AH17" s="30" t="n">
        <f aca="false">AH5</f>
        <v>1082000</v>
      </c>
      <c r="AI17" s="30" t="n">
        <f aca="false">AI5</f>
        <v>836000</v>
      </c>
      <c r="AJ17" s="30" t="n">
        <f aca="false">AJ5</f>
        <v>1215000</v>
      </c>
      <c r="AK17" s="30" t="n">
        <f aca="false">AK5</f>
        <v>1419000</v>
      </c>
      <c r="AL17" s="30" t="n">
        <f aca="false">AL5</f>
        <v>1116000</v>
      </c>
      <c r="AM17" s="30" t="n">
        <f aca="false">AM5</f>
        <v>883000</v>
      </c>
      <c r="AN17" s="30" t="n">
        <f aca="false">AN5</f>
        <v>1241000</v>
      </c>
      <c r="AO17" s="30" t="n">
        <f aca="false">AO5</f>
        <v>586000</v>
      </c>
      <c r="AP17" s="30" t="n">
        <f aca="false">AP5</f>
        <v>754000</v>
      </c>
      <c r="AQ17" s="30" t="n">
        <f aca="false">AQ5</f>
        <v>809000</v>
      </c>
      <c r="AR17" s="30" t="n">
        <f aca="false">AR5</f>
        <v>825000</v>
      </c>
      <c r="AS17" s="30" t="n">
        <f aca="false">AS5</f>
        <v>972000</v>
      </c>
      <c r="AT17" s="30" t="n">
        <f aca="false">AT5</f>
        <v>834000</v>
      </c>
      <c r="AU17" s="30" t="n">
        <f aca="false">AU5</f>
        <v>754000</v>
      </c>
      <c r="AV17" s="30" t="n">
        <f aca="false">AV5</f>
        <v>1216000</v>
      </c>
      <c r="AW17" s="30" t="n">
        <f aca="false">AW5</f>
        <v>1218000</v>
      </c>
      <c r="AX17" s="30" t="n">
        <f aca="false">AX5</f>
        <v>922000</v>
      </c>
      <c r="AY17" s="30" t="n">
        <f aca="false">AY5</f>
        <v>871000</v>
      </c>
      <c r="AZ17" s="31"/>
      <c r="BA17" s="31"/>
      <c r="BB17" s="31"/>
      <c r="BC17" s="31"/>
      <c r="BD17" s="31"/>
      <c r="BE17" s="31"/>
      <c r="BF17" s="13"/>
      <c r="BG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8"/>
      <c r="AV18" s="3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7"/>
    </row>
    <row r="19" customFormat="false" ht="15.75" hidden="false" customHeight="false" outlineLevel="0" collapsed="false">
      <c r="A19" s="7"/>
      <c r="B19" s="6" t="s">
        <v>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6"/>
      <c r="AV19" s="29" t="n">
        <f aca="false">AV3+AV5*0.36</f>
        <v>1595760</v>
      </c>
      <c r="AW19" s="29" t="n">
        <f aca="false">AW3+AW5*0.36</f>
        <v>1610480</v>
      </c>
      <c r="AX19" s="29" t="n">
        <f aca="false">AX3+AX5*0.36</f>
        <v>1322920</v>
      </c>
      <c r="AY19" s="29" t="n">
        <f aca="false">AY3+AY5*0.36</f>
        <v>1506560</v>
      </c>
      <c r="AZ19" s="29" t="n">
        <f aca="false">AZ3+AZ5*0.36</f>
        <v>1210840</v>
      </c>
      <c r="BA19" s="29"/>
      <c r="BB19" s="29"/>
      <c r="BC19" s="29"/>
      <c r="BD19" s="29"/>
      <c r="BE19" s="29"/>
      <c r="BF19" s="29"/>
      <c r="BG19" s="7"/>
    </row>
    <row r="20" customFormat="false" ht="15.75" hidden="false" customHeight="false" outlineLevel="0" collapsed="false">
      <c r="A20" s="7"/>
      <c r="B20" s="6" t="s">
        <v>20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6"/>
      <c r="AV20" s="29" t="n">
        <f aca="false">AV19*0.4625</f>
        <v>738039</v>
      </c>
      <c r="AW20" s="29" t="n">
        <f aca="false">AW19*0.4625</f>
        <v>744847</v>
      </c>
      <c r="AX20" s="29" t="n">
        <f aca="false">AX19*0.4625</f>
        <v>611850.5</v>
      </c>
      <c r="AY20" s="29" t="n">
        <f aca="false">AY19*0.4625</f>
        <v>696784</v>
      </c>
      <c r="AZ20" s="29" t="n">
        <f aca="false">AZ19*0.4625</f>
        <v>560013.5</v>
      </c>
      <c r="BA20" s="29"/>
      <c r="BB20" s="29"/>
      <c r="BC20" s="29"/>
      <c r="BD20" s="29"/>
      <c r="BE20" s="29"/>
      <c r="BF20" s="29"/>
      <c r="BG20" s="7"/>
    </row>
    <row r="21" customFormat="false" ht="15.75" hidden="false" customHeight="false" outlineLevel="0" collapsed="false">
      <c r="A21" s="7"/>
      <c r="B21" s="6" t="s">
        <v>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6"/>
      <c r="AV21" s="29" t="n">
        <f aca="false">AV19*0.24</f>
        <v>382982.4</v>
      </c>
      <c r="AW21" s="29" t="n">
        <f aca="false">AW19*0.24</f>
        <v>386515.2</v>
      </c>
      <c r="AX21" s="29" t="n">
        <f aca="false">AX19*0.24</f>
        <v>317500.8</v>
      </c>
      <c r="AY21" s="29" t="n">
        <f aca="false">AY19*0.24</f>
        <v>361574.4</v>
      </c>
      <c r="AZ21" s="29" t="n">
        <f aca="false">AZ19*0.24</f>
        <v>290601.6</v>
      </c>
      <c r="BA21" s="29"/>
      <c r="BB21" s="29"/>
      <c r="BC21" s="29"/>
      <c r="BD21" s="29"/>
      <c r="BE21" s="29"/>
      <c r="BF21" s="29"/>
      <c r="BG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6"/>
      <c r="AV22" s="25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7"/>
    </row>
    <row r="23" customFormat="false" ht="15.75" hidden="false" customHeight="false" outlineLevel="0" collapsed="false">
      <c r="A23" s="6" t="s">
        <v>4</v>
      </c>
      <c r="B23" s="6" t="s">
        <v>22</v>
      </c>
      <c r="C23" s="6"/>
      <c r="D23" s="6"/>
      <c r="E23" s="6"/>
      <c r="F23" s="6"/>
      <c r="G23" s="3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 t="s">
        <v>23</v>
      </c>
      <c r="W23" s="6" t="s">
        <v>23</v>
      </c>
      <c r="X23" s="6" t="s">
        <v>23</v>
      </c>
      <c r="Y23" s="12" t="n">
        <f aca="false">AVERAGE('Akili and Me - TBC1'!I2:I30)</f>
        <v>794571.4286</v>
      </c>
      <c r="Z23" s="12" t="n">
        <f aca="false">AVERAGE('Akili and Me - TBC1'!I31:I61)</f>
        <v>750419.3548</v>
      </c>
      <c r="AA23" s="12" t="n">
        <f aca="false">AVERAGE('Akili and Me - TBC1'!I62:I92)</f>
        <v>725333.3333</v>
      </c>
      <c r="AB23" s="12" t="n">
        <f aca="false">AVERAGE('Akili and Me - TBC1'!I105:I135)</f>
        <v>729290.3226</v>
      </c>
      <c r="AC23" s="12" t="n">
        <f aca="false">AVERAGE('Akili and Me - TBC1'!I136:I166)</f>
        <v>741677.4194</v>
      </c>
      <c r="AD23" s="34" t="n">
        <f aca="false">AVERAGE('Akili and Me - TBC1'!I154:I183)</f>
        <v>577266.6667</v>
      </c>
      <c r="AE23" s="34" t="n">
        <f aca="false">AVERAGE('Akili and Me - TBC1'!I184:I214)</f>
        <v>521064.5161</v>
      </c>
      <c r="AF23" s="13" t="n">
        <f aca="false">AVERAGE('Akili and Me - TBC1'!I215:I227)</f>
        <v>514384.6154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</row>
    <row r="24" customFormat="false" ht="15.75" hidden="false" customHeight="false" outlineLevel="0" collapsed="false">
      <c r="A24" s="6" t="s">
        <v>4</v>
      </c>
      <c r="B24" s="6" t="s">
        <v>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12" t="n">
        <f aca="false">AVERAGE('Akili Radio'!H14:H24)</f>
        <v>907636.3636</v>
      </c>
      <c r="AC24" s="12" t="n">
        <f aca="false">AVERAGE('Akili Radio'!H24:H31)</f>
        <v>1067250</v>
      </c>
      <c r="AD24" s="34" t="n">
        <f aca="false">AVERAGE('Akili Radio'!H20:H27)</f>
        <v>1066500</v>
      </c>
      <c r="AE24" s="35" t="n">
        <f aca="false">AVERAGE('Akili Radio'!H28:H36)</f>
        <v>860666.6667</v>
      </c>
      <c r="AF24" s="36" t="n">
        <f aca="false">AVERAGE('Akili Radio'!H37:H40)</f>
        <v>873250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</row>
    <row r="26" customFormat="false" ht="15.75" hidden="false" customHeight="false" outlineLevel="0" collapsed="false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</row>
    <row r="27" customFormat="false" ht="15.75" hidden="false" customHeight="false" outlineLevel="0" collapsed="false">
      <c r="A27" s="8" t="s">
        <v>4</v>
      </c>
      <c r="B27" s="8" t="s">
        <v>5</v>
      </c>
      <c r="C27" s="12" t="n">
        <f aca="false">AN2</f>
        <v>1095000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6"/>
      <c r="AS27" s="16"/>
      <c r="AT27" s="37"/>
      <c r="AU27" s="37"/>
      <c r="AV27" s="3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</row>
    <row r="28" customFormat="false" ht="15.75" hidden="false" customHeight="false" outlineLevel="0" collapsed="false">
      <c r="A28" s="8" t="s">
        <v>4</v>
      </c>
      <c r="B28" s="8" t="s">
        <v>6</v>
      </c>
      <c r="C28" s="12" t="n">
        <f aca="false">AN3</f>
        <v>1196000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3" t="n">
        <f aca="false">AP3+AP5*0.36</f>
        <v>1036440</v>
      </c>
      <c r="AQ28" s="13" t="n">
        <f aca="false">AQ3+AQ5*0.36</f>
        <v>1209240</v>
      </c>
      <c r="AR28" s="13" t="n">
        <f aca="false">AR3+AR5*0.36</f>
        <v>1318000</v>
      </c>
      <c r="AS28" s="13" t="n">
        <f aca="false">AS3+AS5</f>
        <v>1862000</v>
      </c>
      <c r="AT28" s="13" t="n">
        <f aca="false">AT3+AT5</f>
        <v>1758000</v>
      </c>
      <c r="AU28" s="13" t="n">
        <f aca="false">AU3+AU5</f>
        <v>1784000</v>
      </c>
      <c r="AV28" s="13" t="n">
        <f aca="false">AV3+AV5</f>
        <v>2374000</v>
      </c>
      <c r="AW28" s="13" t="n">
        <f aca="false">AW3+AW5*0.36</f>
        <v>1610480</v>
      </c>
      <c r="AX28" s="13" t="n">
        <f aca="false">AX3+AX5*0.36</f>
        <v>1322920</v>
      </c>
      <c r="AY28" s="13"/>
      <c r="AZ28" s="13"/>
      <c r="BA28" s="13"/>
      <c r="BB28" s="13"/>
      <c r="BC28" s="13"/>
      <c r="BD28" s="13"/>
      <c r="BE28" s="13"/>
      <c r="BF28" s="7"/>
      <c r="BG28" s="7"/>
    </row>
    <row r="29" customFormat="false" ht="15.75" hidden="false" customHeight="false" outlineLevel="0" collapsed="false">
      <c r="A29" s="8" t="s">
        <v>4</v>
      </c>
      <c r="B29" s="8" t="s">
        <v>7</v>
      </c>
      <c r="C29" s="12" t="n">
        <f aca="false">AN4</f>
        <v>387357.1429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38" t="s">
        <v>0</v>
      </c>
      <c r="AI29" s="38" t="s">
        <v>1</v>
      </c>
      <c r="AJ29" s="39" t="n">
        <v>42826</v>
      </c>
      <c r="AK29" s="39" t="n">
        <v>42856</v>
      </c>
      <c r="AL29" s="39" t="n">
        <v>42887</v>
      </c>
      <c r="AM29" s="7"/>
      <c r="AN29" s="7"/>
      <c r="AO29" s="7"/>
      <c r="AP29" s="7"/>
      <c r="AQ29" s="7"/>
      <c r="AR29" s="8"/>
      <c r="AS29" s="8"/>
      <c r="AT29" s="12"/>
      <c r="AU29" s="12"/>
      <c r="AV29" s="12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</row>
    <row r="30" customFormat="false" ht="15.75" hidden="false" customHeight="false" outlineLevel="0" collapsed="false">
      <c r="A30" s="8" t="s">
        <v>4</v>
      </c>
      <c r="B30" s="8" t="s">
        <v>8</v>
      </c>
      <c r="C30" s="12" t="n">
        <f aca="false">AN5</f>
        <v>1241000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40" t="s">
        <v>4</v>
      </c>
      <c r="AI30" s="40" t="s">
        <v>5</v>
      </c>
      <c r="AJ30" s="41" t="n">
        <v>1172000</v>
      </c>
      <c r="AK30" s="41" t="n">
        <v>653000</v>
      </c>
      <c r="AL30" s="41" t="n">
        <v>689000</v>
      </c>
      <c r="AM30" s="7"/>
      <c r="AN30" s="7"/>
      <c r="AO30" s="7"/>
      <c r="AP30" s="7"/>
      <c r="AQ30" s="7"/>
      <c r="AR30" s="8"/>
      <c r="AS30" s="8"/>
      <c r="AT30" s="12"/>
      <c r="AU30" s="12"/>
      <c r="AV30" s="12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customFormat="false" ht="15.75" hidden="false" customHeight="false" outlineLevel="0" collapsed="false">
      <c r="A31" s="8" t="s">
        <v>9</v>
      </c>
      <c r="B31" s="8" t="s">
        <v>5</v>
      </c>
      <c r="C31" s="12" t="n">
        <f aca="false">AN6</f>
        <v>2239000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40" t="s">
        <v>4</v>
      </c>
      <c r="AI31" s="40" t="s">
        <v>6</v>
      </c>
      <c r="AJ31" s="41" t="n">
        <v>1172000</v>
      </c>
      <c r="AK31" s="41" t="n">
        <v>991000</v>
      </c>
      <c r="AL31" s="41" t="n">
        <v>1193000</v>
      </c>
      <c r="AM31" s="7"/>
      <c r="AN31" s="7"/>
      <c r="AO31" s="7"/>
      <c r="AP31" s="7"/>
      <c r="AQ31" s="7"/>
      <c r="AR31" s="8"/>
      <c r="AS31" s="8"/>
      <c r="AT31" s="12"/>
      <c r="AU31" s="13"/>
      <c r="AV31" s="13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customFormat="false" ht="15.75" hidden="false" customHeight="false" outlineLevel="0" collapsed="false">
      <c r="A32" s="8" t="s">
        <v>9</v>
      </c>
      <c r="B32" s="8" t="s">
        <v>6</v>
      </c>
      <c r="C32" s="12" t="n">
        <f aca="false">AN7</f>
        <v>2421000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40" t="s">
        <v>4</v>
      </c>
      <c r="AI32" s="40" t="s">
        <v>7</v>
      </c>
      <c r="AJ32" s="41" t="n">
        <v>1254000</v>
      </c>
      <c r="AK32" s="41" t="n">
        <v>1196000</v>
      </c>
      <c r="AL32" s="41" t="n">
        <v>1009000</v>
      </c>
      <c r="AM32" s="7"/>
      <c r="AN32" s="7"/>
      <c r="AO32" s="7"/>
      <c r="AP32" s="7"/>
      <c r="AQ32" s="7"/>
      <c r="AR32" s="8"/>
      <c r="AS32" s="8"/>
      <c r="AT32" s="12"/>
      <c r="AU32" s="19"/>
      <c r="AV32" s="19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</row>
    <row r="33" customFormat="false" ht="15.75" hidden="false" customHeight="false" outlineLevel="0" collapsed="false">
      <c r="A33" s="8" t="s">
        <v>10</v>
      </c>
      <c r="B33" s="8" t="s">
        <v>5</v>
      </c>
      <c r="C33" s="12" t="n">
        <f aca="false">AN9</f>
        <v>866000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40" t="s">
        <v>4</v>
      </c>
      <c r="AI33" s="40" t="s">
        <v>8</v>
      </c>
      <c r="AJ33" s="41" t="n">
        <v>1218000</v>
      </c>
      <c r="AK33" s="41" t="n">
        <v>922000</v>
      </c>
      <c r="AL33" s="41" t="n">
        <v>871000</v>
      </c>
      <c r="AM33" s="7"/>
      <c r="AN33" s="7"/>
      <c r="AO33" s="7"/>
      <c r="AP33" s="7"/>
      <c r="AQ33" s="7"/>
      <c r="AR33" s="8"/>
      <c r="AS33" s="8"/>
      <c r="AT33" s="12"/>
      <c r="AU33" s="19"/>
      <c r="AV33" s="19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</row>
    <row r="34" customFormat="false" ht="15.75" hidden="false" customHeight="false" outlineLevel="0" collapsed="false">
      <c r="A34" s="8" t="s">
        <v>11</v>
      </c>
      <c r="B34" s="8" t="s">
        <v>5</v>
      </c>
      <c r="C34" s="12" t="n">
        <f aca="false">AN10</f>
        <v>813000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40" t="s">
        <v>9</v>
      </c>
      <c r="AI34" s="40" t="s">
        <v>5</v>
      </c>
      <c r="AJ34" s="42" t="n">
        <v>1995000</v>
      </c>
      <c r="AK34" s="42" t="n">
        <v>1614000</v>
      </c>
      <c r="AL34" s="42" t="n">
        <v>1647000</v>
      </c>
      <c r="AM34" s="7"/>
      <c r="AN34" s="7"/>
      <c r="AO34" s="7"/>
      <c r="AP34" s="7"/>
      <c r="AQ34" s="7"/>
      <c r="AR34" s="19"/>
      <c r="AS34" s="19"/>
      <c r="AT34" s="13"/>
      <c r="AU34" s="19"/>
      <c r="AV34" s="19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</row>
    <row r="35" customFormat="false" ht="15.75" hidden="false" customHeight="false" outlineLevel="0" collapsed="false">
      <c r="A35" s="26" t="s">
        <v>16</v>
      </c>
      <c r="B35" s="27"/>
      <c r="C35" s="28" t="n">
        <f aca="false">SUM(MAX(C27:C29),C30*0.36,MAX(C31:C32),C33,C34)</f>
        <v>5742760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40" t="s">
        <v>9</v>
      </c>
      <c r="AI35" s="40" t="s">
        <v>6</v>
      </c>
      <c r="AJ35" s="42" t="n">
        <v>1995000</v>
      </c>
      <c r="AK35" s="42" t="n">
        <v>1614000</v>
      </c>
      <c r="AL35" s="42" t="n">
        <v>1647000</v>
      </c>
      <c r="AM35" s="7"/>
      <c r="AN35" s="7"/>
      <c r="AO35" s="7"/>
      <c r="AP35" s="7"/>
      <c r="AQ35" s="7"/>
      <c r="AR35" s="19"/>
      <c r="AS35" s="19"/>
      <c r="AT35" s="12"/>
      <c r="AU35" s="19"/>
      <c r="AV35" s="19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43" t="s">
        <v>9</v>
      </c>
      <c r="AI36" s="43" t="s">
        <v>8</v>
      </c>
      <c r="AJ36" s="42"/>
      <c r="AK36" s="42"/>
      <c r="AL36" s="42"/>
      <c r="AM36" s="7"/>
      <c r="AN36" s="7"/>
      <c r="AO36" s="7"/>
      <c r="AP36" s="7"/>
      <c r="AQ36" s="7"/>
      <c r="AR36" s="8"/>
      <c r="AS36" s="8"/>
      <c r="AT36" s="12"/>
      <c r="AU36" s="19"/>
      <c r="AV36" s="19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</row>
    <row r="37" customFormat="false" ht="15.75" hidden="false" customHeight="false" outlineLevel="0" collapsed="false">
      <c r="A37" s="6" t="s">
        <v>24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43" t="s">
        <v>10</v>
      </c>
      <c r="AI37" s="43" t="s">
        <v>5</v>
      </c>
      <c r="AJ37" s="42" t="n">
        <v>1113000</v>
      </c>
      <c r="AK37" s="42" t="n">
        <v>822000</v>
      </c>
      <c r="AL37" s="42" t="n">
        <v>862000</v>
      </c>
      <c r="AM37" s="7"/>
      <c r="AN37" s="7"/>
      <c r="AO37" s="7"/>
      <c r="AP37" s="7"/>
      <c r="AQ37" s="7"/>
      <c r="AR37" s="8"/>
      <c r="AS37" s="8"/>
      <c r="AT37" s="12"/>
      <c r="AU37" s="19"/>
      <c r="AV37" s="19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</row>
    <row r="38" customFormat="false" ht="15.75" hidden="false" customHeight="false" outlineLevel="0" collapsed="false">
      <c r="A38" s="6" t="s">
        <v>4</v>
      </c>
      <c r="B38" s="12" t="n">
        <f aca="false">MAX(J2:U2)</f>
        <v>1239000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40" t="s">
        <v>11</v>
      </c>
      <c r="AI38" s="40" t="s">
        <v>5</v>
      </c>
      <c r="AJ38" s="42" t="n">
        <v>484000</v>
      </c>
      <c r="AK38" s="42" t="n">
        <v>432000</v>
      </c>
      <c r="AL38" s="42" t="n">
        <v>562000</v>
      </c>
      <c r="AM38" s="7"/>
      <c r="AN38" s="7"/>
      <c r="AO38" s="7"/>
      <c r="AP38" s="7"/>
      <c r="AQ38" s="7"/>
      <c r="AR38" s="8"/>
      <c r="AS38" s="8"/>
      <c r="AT38" s="12"/>
      <c r="AU38" s="19"/>
      <c r="AV38" s="19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</row>
    <row r="39" customFormat="false" ht="15.75" hidden="false" customHeight="false" outlineLevel="0" collapsed="false">
      <c r="A39" s="6" t="s">
        <v>9</v>
      </c>
      <c r="B39" s="12" t="n">
        <f aca="false">MAX(L6:U6)</f>
        <v>560000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40" t="s">
        <v>12</v>
      </c>
      <c r="AI39" s="40" t="s">
        <v>5</v>
      </c>
      <c r="AJ39" s="42" t="n">
        <v>297000</v>
      </c>
      <c r="AK39" s="42" t="n">
        <v>48000</v>
      </c>
      <c r="AL39" s="42" t="s">
        <v>23</v>
      </c>
      <c r="AM39" s="7"/>
      <c r="AN39" s="7"/>
      <c r="AO39" s="7"/>
      <c r="AP39" s="7"/>
      <c r="AQ39" s="7"/>
      <c r="AR39" s="8"/>
      <c r="AS39" s="8"/>
      <c r="AT39" s="12"/>
      <c r="AU39" s="19"/>
      <c r="AV39" s="19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</row>
    <row r="40" customFormat="false" ht="15.75" hidden="false" customHeight="false" outlineLevel="0" collapsed="false">
      <c r="A40" s="6" t="s">
        <v>10</v>
      </c>
      <c r="B40" s="12" t="n">
        <f aca="false">MAX(R9:U9)</f>
        <v>866000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8"/>
      <c r="AS40" s="8"/>
      <c r="AT40" s="12"/>
      <c r="AU40" s="19"/>
      <c r="AV40" s="19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</row>
    <row r="41" customFormat="false" ht="15.75" hidden="false" customHeight="false" outlineLevel="0" collapsed="false">
      <c r="A41" s="6" t="s">
        <v>11</v>
      </c>
      <c r="B41" s="12" t="n">
        <f aca="false">MAX(L10:U10)</f>
        <v>234000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8"/>
      <c r="AS41" s="8"/>
      <c r="AT41" s="12"/>
      <c r="AU41" s="19"/>
      <c r="AV41" s="19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8"/>
      <c r="AS42" s="8"/>
      <c r="AT42" s="12"/>
      <c r="AU42" s="19"/>
      <c r="AV42" s="19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</row>
    <row r="43" customFormat="false" ht="15.75" hidden="false" customHeight="false" outlineLevel="0" collapsed="false">
      <c r="A43" s="6" t="s">
        <v>25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6"/>
      <c r="AS43" s="14"/>
      <c r="AT43" s="44"/>
      <c r="AU43" s="44"/>
      <c r="AV43" s="44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</row>
    <row r="44" customFormat="false" ht="15.75" hidden="false" customHeight="false" outlineLevel="0" collapsed="false">
      <c r="A44" s="6" t="s">
        <v>4</v>
      </c>
      <c r="B44" s="12" t="n">
        <f aca="false">MAX(V2:AG4)</f>
        <v>1698000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16"/>
      <c r="AS44" s="25"/>
      <c r="AT44" s="30"/>
      <c r="AU44" s="30"/>
      <c r="AV44" s="30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</row>
    <row r="45" customFormat="false" ht="15.75" hidden="false" customHeight="false" outlineLevel="0" collapsed="false">
      <c r="A45" s="6" t="s">
        <v>9</v>
      </c>
      <c r="B45" s="12" t="n">
        <f aca="false">MAX(V6:AG7)</f>
        <v>1747000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</row>
    <row r="46" customFormat="false" ht="15.75" hidden="false" customHeight="false" outlineLevel="0" collapsed="false">
      <c r="A46" s="6" t="s">
        <v>10</v>
      </c>
      <c r="B46" s="12" t="n">
        <f aca="false">MAX(J9:U9)</f>
        <v>866000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</row>
    <row r="47" customFormat="false" ht="15.75" hidden="false" customHeight="false" outlineLevel="0" collapsed="false">
      <c r="A47" s="6" t="s">
        <v>11</v>
      </c>
      <c r="B47" s="12" t="n">
        <f aca="false">MAX(V10:AG10)</f>
        <v>209000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</row>
    <row r="49" customFormat="false" ht="15.75" hidden="false" customHeight="false" outlineLevel="0" collapsed="false">
      <c r="A49" s="6" t="s">
        <v>26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</row>
    <row r="50" customFormat="false" ht="15.75" hidden="false" customHeight="false" outlineLevel="0" collapsed="false">
      <c r="A50" s="6" t="s">
        <v>4</v>
      </c>
      <c r="B50" s="12" t="n">
        <f aca="false">MAX(AH2:AS4)</f>
        <v>1594000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</row>
    <row r="51" customFormat="false" ht="15.75" hidden="false" customHeight="false" outlineLevel="0" collapsed="false">
      <c r="A51" s="6" t="s">
        <v>9</v>
      </c>
      <c r="B51" s="12" t="n">
        <f aca="false">MAX(AH6:AS7)</f>
        <v>2421000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</row>
    <row r="52" customFormat="false" ht="15.75" hidden="false" customHeight="false" outlineLevel="0" collapsed="false">
      <c r="A52" s="6" t="s">
        <v>10</v>
      </c>
      <c r="B52" s="12" t="n">
        <f aca="false">MAX(AH9:AS9)</f>
        <v>866000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</row>
    <row r="53" customFormat="false" ht="15.75" hidden="false" customHeight="false" outlineLevel="0" collapsed="false">
      <c r="A53" s="6" t="s">
        <v>11</v>
      </c>
      <c r="B53" s="12" t="n">
        <f aca="false">MAX(AH10:AS10)</f>
        <v>983000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</row>
    <row r="55" customFormat="false" ht="15.75" hidden="false" customHeight="false" outlineLevel="0" collapsed="false">
      <c r="A55" s="6" t="s">
        <v>27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</row>
    <row r="56" customFormat="false" ht="15.75" hidden="false" customHeight="false" outlineLevel="0" collapsed="false">
      <c r="A56" s="6" t="s">
        <v>4</v>
      </c>
      <c r="B56" s="12" t="n">
        <f aca="false">MAX(AT2:AV5)</f>
        <v>1216000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</row>
    <row r="57" customFormat="false" ht="15.75" hidden="false" customHeight="false" outlineLevel="0" collapsed="false">
      <c r="A57" s="6" t="s">
        <v>9</v>
      </c>
      <c r="B57" s="12" t="n">
        <f aca="false">MAX(AT6:AV7)</f>
        <v>2018000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</row>
    <row r="58" customFormat="false" ht="15.75" hidden="false" customHeight="false" outlineLevel="0" collapsed="false">
      <c r="A58" s="6" t="s">
        <v>10</v>
      </c>
      <c r="B58" s="12" t="n">
        <f aca="false">MAX(AT9:AV9)</f>
        <v>1677000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</row>
    <row r="59" customFormat="false" ht="15.75" hidden="false" customHeight="false" outlineLevel="0" collapsed="false">
      <c r="A59" s="6" t="s">
        <v>11</v>
      </c>
      <c r="B59" s="12" t="n">
        <f aca="false">MAX(AT10:AV10)</f>
        <v>543000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6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</row>
    <row r="1001" customFormat="false" ht="15.7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</row>
    <row r="1002" customFormat="false" ht="15.75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</row>
    <row r="1003" customFormat="false" ht="15.7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</row>
    <row r="1004" customFormat="false" ht="15.75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</row>
    <row r="1005" customFormat="false" ht="15.7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</row>
    <row r="1006" customFormat="false" ht="15.75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</row>
    <row r="1007" customFormat="false" ht="15.7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</row>
    <row r="1008" customFormat="false" ht="15.75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</row>
    <row r="1009" customFormat="false" ht="15.7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</row>
    <row r="1010" customFormat="false" ht="15.75" hidden="false" customHeight="false" outlineLevel="0" collapsed="false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</row>
    <row r="1011" customFormat="false" ht="15.7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</row>
    <row r="1012" customFormat="false" ht="15.75" hidden="false" customHeight="false" outlineLevel="0" collapsed="false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</row>
    <row r="1013" customFormat="false" ht="15.7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62"/>
    <col collapsed="false" customWidth="true" hidden="false" outlineLevel="0" max="3" min="3" style="0" width="17.51"/>
  </cols>
  <sheetData>
    <row r="1" customFormat="false" ht="15.75" hidden="false" customHeight="false" outlineLevel="0" collapsed="false">
      <c r="A1" s="45" t="s">
        <v>28</v>
      </c>
    </row>
    <row r="2" customFormat="false" ht="15.75" hidden="false" customHeight="false" outlineLevel="0" collapsed="false">
      <c r="A2" s="46" t="s">
        <v>29</v>
      </c>
      <c r="B2" s="47" t="s">
        <v>30</v>
      </c>
      <c r="C2" s="47" t="s">
        <v>31</v>
      </c>
      <c r="D2" s="47" t="s">
        <v>32</v>
      </c>
      <c r="E2" s="47" t="s">
        <v>33</v>
      </c>
    </row>
    <row r="3" customFormat="false" ht="15.75" hidden="false" customHeight="false" outlineLevel="0" collapsed="false">
      <c r="A3" s="46" t="s">
        <v>34</v>
      </c>
      <c r="B3" s="47" t="s">
        <v>30</v>
      </c>
      <c r="C3" s="47" t="s">
        <v>32</v>
      </c>
      <c r="D3" s="48"/>
      <c r="E3" s="48"/>
    </row>
    <row r="4" customFormat="false" ht="15.75" hidden="false" customHeight="false" outlineLevel="0" collapsed="false">
      <c r="A4" s="46" t="s">
        <v>35</v>
      </c>
      <c r="B4" s="47" t="s">
        <v>30</v>
      </c>
      <c r="C4" s="47" t="s">
        <v>36</v>
      </c>
      <c r="D4" s="47" t="s">
        <v>32</v>
      </c>
      <c r="E4" s="47" t="s">
        <v>33</v>
      </c>
    </row>
    <row r="5" customFormat="false" ht="15.75" hidden="false" customHeight="false" outlineLevel="0" collapsed="false">
      <c r="A5" s="46" t="s">
        <v>37</v>
      </c>
      <c r="B5" s="47" t="s">
        <v>38</v>
      </c>
      <c r="C5" s="47" t="s">
        <v>39</v>
      </c>
      <c r="D5" s="47" t="s">
        <v>40</v>
      </c>
      <c r="E5" s="47" t="s">
        <v>41</v>
      </c>
    </row>
    <row r="6" customFormat="false" ht="15.75" hidden="false" customHeight="false" outlineLevel="0" collapsed="false">
      <c r="A6" s="46" t="s">
        <v>42</v>
      </c>
      <c r="B6" s="47" t="s">
        <v>30</v>
      </c>
      <c r="C6" s="47" t="s">
        <v>43</v>
      </c>
      <c r="D6" s="47" t="s">
        <v>32</v>
      </c>
      <c r="E6" s="48"/>
    </row>
    <row r="7" customFormat="false" ht="15.75" hidden="false" customHeight="false" outlineLevel="0" collapsed="false">
      <c r="A7" s="46" t="s">
        <v>44</v>
      </c>
      <c r="B7" s="47" t="s">
        <v>15</v>
      </c>
      <c r="C7" s="47" t="s">
        <v>45</v>
      </c>
      <c r="D7" s="47" t="s">
        <v>46</v>
      </c>
      <c r="E7" s="48"/>
    </row>
    <row r="8" customFormat="false" ht="15.75" hidden="false" customHeight="false" outlineLevel="0" collapsed="false">
      <c r="A8" s="46" t="s">
        <v>47</v>
      </c>
      <c r="B8" s="47" t="s">
        <v>48</v>
      </c>
      <c r="C8" s="47" t="s">
        <v>49</v>
      </c>
      <c r="D8" s="48"/>
      <c r="E8" s="48"/>
    </row>
    <row r="9" customFormat="false" ht="15.75" hidden="false" customHeight="false" outlineLevel="0" collapsed="false">
      <c r="A9" s="49"/>
      <c r="B9" s="48"/>
      <c r="C9" s="48"/>
      <c r="D9" s="48"/>
      <c r="E9" s="48"/>
    </row>
    <row r="10" customFormat="false" ht="15.75" hidden="false" customHeight="false" outlineLevel="0" collapsed="false">
      <c r="A10" s="49"/>
      <c r="B10" s="48"/>
      <c r="C10" s="48"/>
      <c r="D10" s="48"/>
      <c r="E10" s="48"/>
    </row>
    <row r="11" customFormat="false" ht="15.75" hidden="false" customHeight="false" outlineLevel="0" collapsed="false">
      <c r="A11" s="49"/>
      <c r="B11" s="48"/>
      <c r="C11" s="48"/>
      <c r="D11" s="48"/>
      <c r="E11" s="48"/>
    </row>
    <row r="12" customFormat="false" ht="15.75" hidden="false" customHeight="false" outlineLevel="0" collapsed="false">
      <c r="A12" s="49"/>
      <c r="B12" s="48"/>
      <c r="C12" s="48"/>
      <c r="D12" s="48"/>
      <c r="E12" s="48"/>
    </row>
    <row r="13" customFormat="false" ht="15.75" hidden="false" customHeight="false" outlineLevel="0" collapsed="false">
      <c r="A13" s="49"/>
      <c r="B13" s="48"/>
      <c r="C13" s="48"/>
      <c r="D13" s="48"/>
      <c r="E13" s="48"/>
    </row>
    <row r="14" customFormat="false" ht="15.75" hidden="false" customHeight="false" outlineLevel="0" collapsed="false">
      <c r="A14" s="49"/>
      <c r="B14" s="48"/>
      <c r="C14" s="48"/>
      <c r="D14" s="48"/>
      <c r="E14" s="48"/>
    </row>
    <row r="15" customFormat="false" ht="15.75" hidden="false" customHeight="false" outlineLevel="0" collapsed="false">
      <c r="A15" s="49"/>
      <c r="B15" s="48"/>
      <c r="C15" s="48"/>
      <c r="D15" s="48"/>
      <c r="E15" s="48"/>
    </row>
    <row r="16" customFormat="false" ht="15.75" hidden="false" customHeight="false" outlineLevel="0" collapsed="false">
      <c r="A16" s="50"/>
    </row>
    <row r="17" customFormat="false" ht="15.75" hidden="false" customHeight="false" outlineLevel="0" collapsed="false">
      <c r="A17" s="50"/>
    </row>
    <row r="18" customFormat="false" ht="15.75" hidden="false" customHeight="false" outlineLevel="0" collapsed="false">
      <c r="A18" s="50"/>
    </row>
    <row r="19" customFormat="false" ht="15.75" hidden="false" customHeight="false" outlineLevel="0" collapsed="false">
      <c r="A19" s="50"/>
    </row>
    <row r="20" customFormat="false" ht="15.75" hidden="false" customHeight="false" outlineLevel="0" collapsed="false">
      <c r="A20" s="50"/>
    </row>
    <row r="21" customFormat="false" ht="15.75" hidden="false" customHeight="false" outlineLevel="0" collapsed="false">
      <c r="A21" s="50"/>
    </row>
    <row r="22" customFormat="false" ht="15.75" hidden="false" customHeight="false" outlineLevel="0" collapsed="false">
      <c r="A22" s="50"/>
    </row>
    <row r="23" customFormat="false" ht="15.75" hidden="false" customHeight="false" outlineLevel="0" collapsed="false">
      <c r="A23" s="50"/>
    </row>
    <row r="24" customFormat="false" ht="15.75" hidden="false" customHeight="false" outlineLevel="0" collapsed="false">
      <c r="A24" s="50"/>
    </row>
    <row r="25" customFormat="false" ht="15.75" hidden="false" customHeight="false" outlineLevel="0" collapsed="false">
      <c r="A25" s="50"/>
    </row>
    <row r="26" customFormat="false" ht="15.75" hidden="false" customHeight="false" outlineLevel="0" collapsed="false">
      <c r="A26" s="50"/>
    </row>
    <row r="27" customFormat="false" ht="15.75" hidden="false" customHeight="false" outlineLevel="0" collapsed="false">
      <c r="A27" s="50"/>
    </row>
    <row r="28" customFormat="false" ht="15.75" hidden="false" customHeight="false" outlineLevel="0" collapsed="false">
      <c r="A28" s="50"/>
    </row>
    <row r="29" customFormat="false" ht="15.75" hidden="false" customHeight="false" outlineLevel="0" collapsed="false">
      <c r="A29" s="50"/>
    </row>
    <row r="30" customFormat="false" ht="15.75" hidden="false" customHeight="false" outlineLevel="0" collapsed="false">
      <c r="A30" s="50"/>
    </row>
    <row r="31" customFormat="false" ht="15.75" hidden="false" customHeight="false" outlineLevel="0" collapsed="false">
      <c r="A31" s="50"/>
    </row>
    <row r="32" customFormat="false" ht="15.75" hidden="false" customHeight="false" outlineLevel="0" collapsed="false">
      <c r="A32" s="50"/>
    </row>
    <row r="33" customFormat="false" ht="15.75" hidden="false" customHeight="false" outlineLevel="0" collapsed="false">
      <c r="A33" s="50"/>
    </row>
    <row r="34" customFormat="false" ht="15.75" hidden="false" customHeight="false" outlineLevel="0" collapsed="false">
      <c r="A34" s="50"/>
    </row>
    <row r="35" customFormat="false" ht="15.75" hidden="false" customHeight="false" outlineLevel="0" collapsed="false">
      <c r="A35" s="50"/>
    </row>
    <row r="36" customFormat="false" ht="15.75" hidden="false" customHeight="false" outlineLevel="0" collapsed="false">
      <c r="A36" s="50"/>
    </row>
    <row r="37" customFormat="false" ht="15.75" hidden="false" customHeight="false" outlineLevel="0" collapsed="false">
      <c r="A37" s="50"/>
    </row>
    <row r="38" customFormat="false" ht="15.75" hidden="false" customHeight="false" outlineLevel="0" collapsed="false">
      <c r="A38" s="50"/>
    </row>
    <row r="39" customFormat="false" ht="15.75" hidden="false" customHeight="false" outlineLevel="0" collapsed="false">
      <c r="A39" s="50"/>
    </row>
    <row r="40" customFormat="false" ht="15.75" hidden="false" customHeight="false" outlineLevel="0" collapsed="false">
      <c r="A40" s="50"/>
    </row>
    <row r="41" customFormat="false" ht="15.75" hidden="false" customHeight="false" outlineLevel="0" collapsed="false">
      <c r="A41" s="50"/>
    </row>
    <row r="42" customFormat="false" ht="15.75" hidden="false" customHeight="false" outlineLevel="0" collapsed="false">
      <c r="A42" s="50"/>
    </row>
    <row r="43" customFormat="false" ht="15.75" hidden="false" customHeight="false" outlineLevel="0" collapsed="false">
      <c r="A43" s="50"/>
    </row>
    <row r="44" customFormat="false" ht="15.75" hidden="false" customHeight="false" outlineLevel="0" collapsed="false">
      <c r="A44" s="50"/>
    </row>
    <row r="45" customFormat="false" ht="15.75" hidden="false" customHeight="false" outlineLevel="0" collapsed="false">
      <c r="A45" s="50"/>
    </row>
    <row r="46" customFormat="false" ht="15.75" hidden="false" customHeight="false" outlineLevel="0" collapsed="false">
      <c r="A46" s="50"/>
    </row>
    <row r="47" customFormat="false" ht="15.75" hidden="false" customHeight="false" outlineLevel="0" collapsed="false">
      <c r="A47" s="50"/>
    </row>
    <row r="48" customFormat="false" ht="15.75" hidden="false" customHeight="false" outlineLevel="0" collapsed="false">
      <c r="A48" s="50"/>
    </row>
    <row r="49" customFormat="false" ht="15.75" hidden="false" customHeight="false" outlineLevel="0" collapsed="false">
      <c r="A49" s="50"/>
    </row>
    <row r="50" customFormat="false" ht="15.75" hidden="false" customHeight="false" outlineLevel="0" collapsed="false">
      <c r="A50" s="50"/>
    </row>
    <row r="51" customFormat="false" ht="15.75" hidden="false" customHeight="false" outlineLevel="0" collapsed="false">
      <c r="A51" s="50"/>
    </row>
    <row r="52" customFormat="false" ht="15.75" hidden="false" customHeight="false" outlineLevel="0" collapsed="false">
      <c r="A52" s="50"/>
    </row>
    <row r="53" customFormat="false" ht="15.75" hidden="false" customHeight="false" outlineLevel="0" collapsed="false">
      <c r="A53" s="50"/>
    </row>
    <row r="54" customFormat="false" ht="15.75" hidden="false" customHeight="false" outlineLevel="0" collapsed="false">
      <c r="A54" s="50"/>
    </row>
    <row r="55" customFormat="false" ht="15.75" hidden="false" customHeight="false" outlineLevel="0" collapsed="false">
      <c r="A55" s="50"/>
    </row>
    <row r="56" customFormat="false" ht="15.75" hidden="false" customHeight="false" outlineLevel="0" collapsed="false">
      <c r="A56" s="50"/>
    </row>
    <row r="57" customFormat="false" ht="15.75" hidden="false" customHeight="false" outlineLevel="0" collapsed="false">
      <c r="A57" s="50"/>
    </row>
    <row r="58" customFormat="false" ht="15.75" hidden="false" customHeight="false" outlineLevel="0" collapsed="false">
      <c r="A58" s="50"/>
    </row>
    <row r="59" customFormat="false" ht="15.75" hidden="false" customHeight="false" outlineLevel="0" collapsed="false">
      <c r="A59" s="50"/>
    </row>
    <row r="60" customFormat="false" ht="15.75" hidden="false" customHeight="false" outlineLevel="0" collapsed="false">
      <c r="A60" s="50"/>
    </row>
    <row r="61" customFormat="false" ht="15.75" hidden="false" customHeight="false" outlineLevel="0" collapsed="false">
      <c r="A61" s="50"/>
    </row>
    <row r="62" customFormat="false" ht="15.75" hidden="false" customHeight="false" outlineLevel="0" collapsed="false">
      <c r="A62" s="50"/>
    </row>
    <row r="63" customFormat="false" ht="15.75" hidden="false" customHeight="false" outlineLevel="0" collapsed="false">
      <c r="A63" s="50"/>
    </row>
    <row r="64" customFormat="false" ht="15.75" hidden="false" customHeight="false" outlineLevel="0" collapsed="false">
      <c r="A64" s="50"/>
    </row>
    <row r="65" customFormat="false" ht="15.75" hidden="false" customHeight="false" outlineLevel="0" collapsed="false">
      <c r="A65" s="50"/>
    </row>
    <row r="66" customFormat="false" ht="15.75" hidden="false" customHeight="false" outlineLevel="0" collapsed="false">
      <c r="A66" s="50"/>
    </row>
    <row r="67" customFormat="false" ht="15.75" hidden="false" customHeight="false" outlineLevel="0" collapsed="false">
      <c r="A67" s="50"/>
    </row>
    <row r="68" customFormat="false" ht="15.75" hidden="false" customHeight="false" outlineLevel="0" collapsed="false">
      <c r="A68" s="50"/>
    </row>
    <row r="69" customFormat="false" ht="15.75" hidden="false" customHeight="false" outlineLevel="0" collapsed="false">
      <c r="A69" s="50"/>
    </row>
    <row r="70" customFormat="false" ht="15.75" hidden="false" customHeight="false" outlineLevel="0" collapsed="false">
      <c r="A70" s="50"/>
    </row>
    <row r="71" customFormat="false" ht="15.75" hidden="false" customHeight="false" outlineLevel="0" collapsed="false">
      <c r="A71" s="50"/>
    </row>
    <row r="72" customFormat="false" ht="15.75" hidden="false" customHeight="false" outlineLevel="0" collapsed="false">
      <c r="A72" s="50"/>
    </row>
    <row r="73" customFormat="false" ht="15.75" hidden="false" customHeight="false" outlineLevel="0" collapsed="false">
      <c r="A73" s="50"/>
    </row>
    <row r="74" customFormat="false" ht="15.75" hidden="false" customHeight="false" outlineLevel="0" collapsed="false">
      <c r="A74" s="50"/>
    </row>
    <row r="75" customFormat="false" ht="15.75" hidden="false" customHeight="false" outlineLevel="0" collapsed="false">
      <c r="A75" s="50"/>
    </row>
    <row r="76" customFormat="false" ht="15.75" hidden="false" customHeight="false" outlineLevel="0" collapsed="false">
      <c r="A76" s="50"/>
    </row>
    <row r="77" customFormat="false" ht="15.75" hidden="false" customHeight="false" outlineLevel="0" collapsed="false">
      <c r="A77" s="50"/>
    </row>
    <row r="78" customFormat="false" ht="15.75" hidden="false" customHeight="false" outlineLevel="0" collapsed="false">
      <c r="A78" s="50"/>
    </row>
    <row r="79" customFormat="false" ht="15.75" hidden="false" customHeight="false" outlineLevel="0" collapsed="false">
      <c r="A79" s="50"/>
    </row>
    <row r="80" customFormat="false" ht="15.75" hidden="false" customHeight="false" outlineLevel="0" collapsed="false">
      <c r="A80" s="50"/>
    </row>
    <row r="81" customFormat="false" ht="15.75" hidden="false" customHeight="false" outlineLevel="0" collapsed="false">
      <c r="A81" s="50"/>
    </row>
    <row r="82" customFormat="false" ht="15.75" hidden="false" customHeight="false" outlineLevel="0" collapsed="false">
      <c r="A82" s="50"/>
    </row>
    <row r="83" customFormat="false" ht="15.75" hidden="false" customHeight="false" outlineLevel="0" collapsed="false">
      <c r="A83" s="50"/>
    </row>
    <row r="84" customFormat="false" ht="15.75" hidden="false" customHeight="false" outlineLevel="0" collapsed="false">
      <c r="A84" s="50"/>
    </row>
    <row r="85" customFormat="false" ht="15.75" hidden="false" customHeight="false" outlineLevel="0" collapsed="false">
      <c r="A85" s="50"/>
    </row>
    <row r="86" customFormat="false" ht="15.75" hidden="false" customHeight="false" outlineLevel="0" collapsed="false">
      <c r="A86" s="50"/>
    </row>
    <row r="87" customFormat="false" ht="15.75" hidden="false" customHeight="false" outlineLevel="0" collapsed="false">
      <c r="A87" s="50"/>
    </row>
    <row r="88" customFormat="false" ht="15.75" hidden="false" customHeight="false" outlineLevel="0" collapsed="false">
      <c r="A88" s="50"/>
    </row>
    <row r="89" customFormat="false" ht="15.75" hidden="false" customHeight="false" outlineLevel="0" collapsed="false">
      <c r="A89" s="50"/>
    </row>
    <row r="90" customFormat="false" ht="15.75" hidden="false" customHeight="false" outlineLevel="0" collapsed="false">
      <c r="A90" s="50"/>
    </row>
    <row r="91" customFormat="false" ht="15.75" hidden="false" customHeight="false" outlineLevel="0" collapsed="false">
      <c r="A91" s="50"/>
    </row>
    <row r="92" customFormat="false" ht="15.75" hidden="false" customHeight="false" outlineLevel="0" collapsed="false">
      <c r="A92" s="50"/>
    </row>
    <row r="93" customFormat="false" ht="15.75" hidden="false" customHeight="false" outlineLevel="0" collapsed="false">
      <c r="A93" s="50"/>
    </row>
    <row r="94" customFormat="false" ht="15.75" hidden="false" customHeight="false" outlineLevel="0" collapsed="false">
      <c r="A94" s="50"/>
    </row>
    <row r="95" customFormat="false" ht="15.75" hidden="false" customHeight="false" outlineLevel="0" collapsed="false">
      <c r="A95" s="50"/>
    </row>
    <row r="96" customFormat="false" ht="15.75" hidden="false" customHeight="false" outlineLevel="0" collapsed="false">
      <c r="A96" s="50"/>
    </row>
    <row r="97" customFormat="false" ht="15.75" hidden="false" customHeight="false" outlineLevel="0" collapsed="false">
      <c r="A97" s="50"/>
    </row>
    <row r="98" customFormat="false" ht="15.75" hidden="false" customHeight="false" outlineLevel="0" collapsed="false">
      <c r="A98" s="50"/>
    </row>
    <row r="99" customFormat="false" ht="15.75" hidden="false" customHeight="false" outlineLevel="0" collapsed="false">
      <c r="A99" s="50"/>
    </row>
    <row r="100" customFormat="false" ht="15.75" hidden="false" customHeight="false" outlineLevel="0" collapsed="false">
      <c r="A100" s="50"/>
    </row>
    <row r="101" customFormat="false" ht="15.75" hidden="false" customHeight="false" outlineLevel="0" collapsed="false">
      <c r="A101" s="50"/>
    </row>
    <row r="102" customFormat="false" ht="15.75" hidden="false" customHeight="false" outlineLevel="0" collapsed="false">
      <c r="A102" s="50"/>
    </row>
    <row r="103" customFormat="false" ht="15.75" hidden="false" customHeight="false" outlineLevel="0" collapsed="false">
      <c r="A103" s="50"/>
    </row>
    <row r="104" customFormat="false" ht="15.75" hidden="false" customHeight="false" outlineLevel="0" collapsed="false">
      <c r="A104" s="50"/>
    </row>
    <row r="105" customFormat="false" ht="15.75" hidden="false" customHeight="false" outlineLevel="0" collapsed="false">
      <c r="A105" s="50"/>
    </row>
    <row r="106" customFormat="false" ht="15.75" hidden="false" customHeight="false" outlineLevel="0" collapsed="false">
      <c r="A106" s="50"/>
    </row>
    <row r="107" customFormat="false" ht="15.75" hidden="false" customHeight="false" outlineLevel="0" collapsed="false">
      <c r="A107" s="50"/>
    </row>
    <row r="108" customFormat="false" ht="15.75" hidden="false" customHeight="false" outlineLevel="0" collapsed="false">
      <c r="A108" s="50"/>
    </row>
    <row r="109" customFormat="false" ht="15.75" hidden="false" customHeight="false" outlineLevel="0" collapsed="false">
      <c r="A109" s="50"/>
    </row>
    <row r="110" customFormat="false" ht="15.75" hidden="false" customHeight="false" outlineLevel="0" collapsed="false">
      <c r="A110" s="50"/>
    </row>
    <row r="111" customFormat="false" ht="15.75" hidden="false" customHeight="false" outlineLevel="0" collapsed="false">
      <c r="A111" s="50"/>
    </row>
    <row r="112" customFormat="false" ht="15.75" hidden="false" customHeight="false" outlineLevel="0" collapsed="false">
      <c r="A112" s="50"/>
    </row>
    <row r="113" customFormat="false" ht="15.75" hidden="false" customHeight="false" outlineLevel="0" collapsed="false">
      <c r="A113" s="50"/>
    </row>
    <row r="114" customFormat="false" ht="15.75" hidden="false" customHeight="false" outlineLevel="0" collapsed="false">
      <c r="A114" s="50"/>
    </row>
    <row r="115" customFormat="false" ht="15.75" hidden="false" customHeight="false" outlineLevel="0" collapsed="false">
      <c r="A115" s="50"/>
    </row>
    <row r="116" customFormat="false" ht="15.75" hidden="false" customHeight="false" outlineLevel="0" collapsed="false">
      <c r="A116" s="50"/>
    </row>
    <row r="117" customFormat="false" ht="15.75" hidden="false" customHeight="false" outlineLevel="0" collapsed="false">
      <c r="A117" s="50"/>
    </row>
    <row r="118" customFormat="false" ht="15.75" hidden="false" customHeight="false" outlineLevel="0" collapsed="false">
      <c r="A118" s="50"/>
    </row>
    <row r="119" customFormat="false" ht="15.75" hidden="false" customHeight="false" outlineLevel="0" collapsed="false">
      <c r="A119" s="50"/>
    </row>
    <row r="120" customFormat="false" ht="15.75" hidden="false" customHeight="false" outlineLevel="0" collapsed="false">
      <c r="A120" s="50"/>
    </row>
    <row r="121" customFormat="false" ht="15.75" hidden="false" customHeight="false" outlineLevel="0" collapsed="false">
      <c r="A121" s="50"/>
    </row>
    <row r="122" customFormat="false" ht="15.75" hidden="false" customHeight="false" outlineLevel="0" collapsed="false">
      <c r="A122" s="50"/>
    </row>
    <row r="123" customFormat="false" ht="15.75" hidden="false" customHeight="false" outlineLevel="0" collapsed="false">
      <c r="A123" s="50"/>
    </row>
    <row r="124" customFormat="false" ht="15.75" hidden="false" customHeight="false" outlineLevel="0" collapsed="false">
      <c r="A124" s="50"/>
    </row>
    <row r="125" customFormat="false" ht="15.75" hidden="false" customHeight="false" outlineLevel="0" collapsed="false">
      <c r="A125" s="50"/>
    </row>
    <row r="126" customFormat="false" ht="15.75" hidden="false" customHeight="false" outlineLevel="0" collapsed="false">
      <c r="A126" s="50"/>
    </row>
    <row r="127" customFormat="false" ht="15.75" hidden="false" customHeight="false" outlineLevel="0" collapsed="false">
      <c r="A127" s="50"/>
    </row>
    <row r="128" customFormat="false" ht="15.75" hidden="false" customHeight="false" outlineLevel="0" collapsed="false">
      <c r="A128" s="50"/>
    </row>
    <row r="129" customFormat="false" ht="15.75" hidden="false" customHeight="false" outlineLevel="0" collapsed="false">
      <c r="A129" s="50"/>
    </row>
    <row r="130" customFormat="false" ht="15.75" hidden="false" customHeight="false" outlineLevel="0" collapsed="false">
      <c r="A130" s="50"/>
    </row>
    <row r="131" customFormat="false" ht="15.75" hidden="false" customHeight="false" outlineLevel="0" collapsed="false">
      <c r="A131" s="50"/>
    </row>
    <row r="132" customFormat="false" ht="15.75" hidden="false" customHeight="false" outlineLevel="0" collapsed="false">
      <c r="A132" s="50"/>
    </row>
    <row r="133" customFormat="false" ht="15.75" hidden="false" customHeight="false" outlineLevel="0" collapsed="false">
      <c r="A133" s="50"/>
    </row>
    <row r="134" customFormat="false" ht="15.75" hidden="false" customHeight="false" outlineLevel="0" collapsed="false">
      <c r="A134" s="50"/>
    </row>
    <row r="135" customFormat="false" ht="15.75" hidden="false" customHeight="false" outlineLevel="0" collapsed="false">
      <c r="A135" s="50"/>
    </row>
    <row r="136" customFormat="false" ht="15.75" hidden="false" customHeight="false" outlineLevel="0" collapsed="false">
      <c r="A136" s="50"/>
    </row>
    <row r="137" customFormat="false" ht="15.75" hidden="false" customHeight="false" outlineLevel="0" collapsed="false">
      <c r="A137" s="50"/>
    </row>
    <row r="138" customFormat="false" ht="15.75" hidden="false" customHeight="false" outlineLevel="0" collapsed="false">
      <c r="A138" s="50"/>
    </row>
    <row r="139" customFormat="false" ht="15.75" hidden="false" customHeight="false" outlineLevel="0" collapsed="false">
      <c r="A139" s="50"/>
    </row>
    <row r="140" customFormat="false" ht="15.75" hidden="false" customHeight="false" outlineLevel="0" collapsed="false">
      <c r="A140" s="50"/>
    </row>
    <row r="141" customFormat="false" ht="15.75" hidden="false" customHeight="false" outlineLevel="0" collapsed="false">
      <c r="A141" s="50"/>
    </row>
    <row r="142" customFormat="false" ht="15.75" hidden="false" customHeight="false" outlineLevel="0" collapsed="false">
      <c r="A142" s="50"/>
    </row>
    <row r="143" customFormat="false" ht="15.75" hidden="false" customHeight="false" outlineLevel="0" collapsed="false">
      <c r="A143" s="50"/>
    </row>
    <row r="144" customFormat="false" ht="15.75" hidden="false" customHeight="false" outlineLevel="0" collapsed="false">
      <c r="A144" s="50"/>
    </row>
    <row r="145" customFormat="false" ht="15.75" hidden="false" customHeight="false" outlineLevel="0" collapsed="false">
      <c r="A145" s="50"/>
    </row>
    <row r="146" customFormat="false" ht="15.75" hidden="false" customHeight="false" outlineLevel="0" collapsed="false">
      <c r="A146" s="50"/>
    </row>
    <row r="147" customFormat="false" ht="15.75" hidden="false" customHeight="false" outlineLevel="0" collapsed="false">
      <c r="A147" s="50"/>
    </row>
    <row r="148" customFormat="false" ht="15.75" hidden="false" customHeight="false" outlineLevel="0" collapsed="false">
      <c r="A148" s="50"/>
    </row>
    <row r="149" customFormat="false" ht="15.75" hidden="false" customHeight="false" outlineLevel="0" collapsed="false">
      <c r="A149" s="50"/>
    </row>
    <row r="150" customFormat="false" ht="15.75" hidden="false" customHeight="false" outlineLevel="0" collapsed="false">
      <c r="A150" s="50"/>
    </row>
    <row r="151" customFormat="false" ht="15.75" hidden="false" customHeight="false" outlineLevel="0" collapsed="false">
      <c r="A151" s="50"/>
    </row>
    <row r="152" customFormat="false" ht="15.75" hidden="false" customHeight="false" outlineLevel="0" collapsed="false">
      <c r="A152" s="50"/>
    </row>
    <row r="153" customFormat="false" ht="15.75" hidden="false" customHeight="false" outlineLevel="0" collapsed="false">
      <c r="A153" s="50"/>
    </row>
    <row r="154" customFormat="false" ht="15.75" hidden="false" customHeight="false" outlineLevel="0" collapsed="false">
      <c r="A154" s="50"/>
    </row>
    <row r="155" customFormat="false" ht="15.75" hidden="false" customHeight="false" outlineLevel="0" collapsed="false">
      <c r="A155" s="50"/>
    </row>
    <row r="156" customFormat="false" ht="15.75" hidden="false" customHeight="false" outlineLevel="0" collapsed="false">
      <c r="A156" s="50"/>
    </row>
    <row r="157" customFormat="false" ht="15.75" hidden="false" customHeight="false" outlineLevel="0" collapsed="false">
      <c r="A157" s="50"/>
    </row>
    <row r="158" customFormat="false" ht="15.75" hidden="false" customHeight="false" outlineLevel="0" collapsed="false">
      <c r="A158" s="50"/>
    </row>
    <row r="159" customFormat="false" ht="15.75" hidden="false" customHeight="false" outlineLevel="0" collapsed="false">
      <c r="A159" s="50"/>
    </row>
    <row r="160" customFormat="false" ht="15.75" hidden="false" customHeight="false" outlineLevel="0" collapsed="false">
      <c r="A160" s="50"/>
    </row>
    <row r="161" customFormat="false" ht="15.75" hidden="false" customHeight="false" outlineLevel="0" collapsed="false">
      <c r="A161" s="50"/>
    </row>
    <row r="162" customFormat="false" ht="15.75" hidden="false" customHeight="false" outlineLevel="0" collapsed="false">
      <c r="A162" s="50"/>
    </row>
    <row r="163" customFormat="false" ht="15.75" hidden="false" customHeight="false" outlineLevel="0" collapsed="false">
      <c r="A163" s="50"/>
    </row>
    <row r="164" customFormat="false" ht="15.75" hidden="false" customHeight="false" outlineLevel="0" collapsed="false">
      <c r="A164" s="50"/>
    </row>
    <row r="165" customFormat="false" ht="15.75" hidden="false" customHeight="false" outlineLevel="0" collapsed="false">
      <c r="A165" s="50"/>
    </row>
    <row r="166" customFormat="false" ht="15.75" hidden="false" customHeight="false" outlineLevel="0" collapsed="false">
      <c r="A166" s="50"/>
    </row>
    <row r="167" customFormat="false" ht="15.75" hidden="false" customHeight="false" outlineLevel="0" collapsed="false">
      <c r="A167" s="50"/>
    </row>
    <row r="168" customFormat="false" ht="15.75" hidden="false" customHeight="false" outlineLevel="0" collapsed="false">
      <c r="A168" s="50"/>
    </row>
    <row r="169" customFormat="false" ht="15.75" hidden="false" customHeight="false" outlineLevel="0" collapsed="false">
      <c r="A169" s="50"/>
    </row>
    <row r="170" customFormat="false" ht="15.75" hidden="false" customHeight="false" outlineLevel="0" collapsed="false">
      <c r="A170" s="50"/>
    </row>
    <row r="171" customFormat="false" ht="15.75" hidden="false" customHeight="false" outlineLevel="0" collapsed="false">
      <c r="A171" s="50"/>
    </row>
    <row r="172" customFormat="false" ht="15.75" hidden="false" customHeight="false" outlineLevel="0" collapsed="false">
      <c r="A172" s="50"/>
    </row>
    <row r="173" customFormat="false" ht="15.75" hidden="false" customHeight="false" outlineLevel="0" collapsed="false">
      <c r="A173" s="50"/>
    </row>
    <row r="174" customFormat="false" ht="15.75" hidden="false" customHeight="false" outlineLevel="0" collapsed="false">
      <c r="A174" s="50"/>
    </row>
    <row r="175" customFormat="false" ht="15.75" hidden="false" customHeight="false" outlineLevel="0" collapsed="false">
      <c r="A175" s="50"/>
    </row>
    <row r="176" customFormat="false" ht="15.75" hidden="false" customHeight="false" outlineLevel="0" collapsed="false">
      <c r="A176" s="50"/>
    </row>
    <row r="177" customFormat="false" ht="15.75" hidden="false" customHeight="false" outlineLevel="0" collapsed="false">
      <c r="A177" s="50"/>
    </row>
    <row r="178" customFormat="false" ht="15.75" hidden="false" customHeight="false" outlineLevel="0" collapsed="false">
      <c r="A178" s="50"/>
    </row>
    <row r="179" customFormat="false" ht="15.75" hidden="false" customHeight="false" outlineLevel="0" collapsed="false">
      <c r="A179" s="50"/>
    </row>
    <row r="180" customFormat="false" ht="15.75" hidden="false" customHeight="false" outlineLevel="0" collapsed="false">
      <c r="A180" s="50"/>
    </row>
    <row r="181" customFormat="false" ht="15.75" hidden="false" customHeight="false" outlineLevel="0" collapsed="false">
      <c r="A181" s="50"/>
    </row>
    <row r="182" customFormat="false" ht="15.75" hidden="false" customHeight="false" outlineLevel="0" collapsed="false">
      <c r="A182" s="50"/>
    </row>
    <row r="183" customFormat="false" ht="15.75" hidden="false" customHeight="false" outlineLevel="0" collapsed="false">
      <c r="A183" s="50"/>
    </row>
    <row r="184" customFormat="false" ht="15.75" hidden="false" customHeight="false" outlineLevel="0" collapsed="false">
      <c r="A184" s="50"/>
    </row>
    <row r="185" customFormat="false" ht="15.75" hidden="false" customHeight="false" outlineLevel="0" collapsed="false">
      <c r="A185" s="50"/>
    </row>
    <row r="186" customFormat="false" ht="15.75" hidden="false" customHeight="false" outlineLevel="0" collapsed="false">
      <c r="A186" s="50"/>
    </row>
    <row r="187" customFormat="false" ht="15.75" hidden="false" customHeight="false" outlineLevel="0" collapsed="false">
      <c r="A187" s="50"/>
    </row>
    <row r="188" customFormat="false" ht="15.75" hidden="false" customHeight="false" outlineLevel="0" collapsed="false">
      <c r="A188" s="50"/>
    </row>
    <row r="189" customFormat="false" ht="15.75" hidden="false" customHeight="false" outlineLevel="0" collapsed="false">
      <c r="A189" s="50"/>
    </row>
    <row r="190" customFormat="false" ht="15.75" hidden="false" customHeight="false" outlineLevel="0" collapsed="false">
      <c r="A190" s="50"/>
    </row>
    <row r="191" customFormat="false" ht="15.75" hidden="false" customHeight="false" outlineLevel="0" collapsed="false">
      <c r="A191" s="50"/>
    </row>
    <row r="192" customFormat="false" ht="15.75" hidden="false" customHeight="false" outlineLevel="0" collapsed="false">
      <c r="A192" s="50"/>
    </row>
    <row r="193" customFormat="false" ht="15.75" hidden="false" customHeight="false" outlineLevel="0" collapsed="false">
      <c r="A193" s="50"/>
    </row>
    <row r="194" customFormat="false" ht="15.75" hidden="false" customHeight="false" outlineLevel="0" collapsed="false">
      <c r="A194" s="50"/>
    </row>
    <row r="195" customFormat="false" ht="15.75" hidden="false" customHeight="false" outlineLevel="0" collapsed="false">
      <c r="A195" s="50"/>
    </row>
    <row r="196" customFormat="false" ht="15.75" hidden="false" customHeight="false" outlineLevel="0" collapsed="false">
      <c r="A196" s="50"/>
    </row>
    <row r="197" customFormat="false" ht="15.75" hidden="false" customHeight="false" outlineLevel="0" collapsed="false">
      <c r="A197" s="50"/>
    </row>
    <row r="198" customFormat="false" ht="15.75" hidden="false" customHeight="false" outlineLevel="0" collapsed="false">
      <c r="A198" s="50"/>
    </row>
    <row r="199" customFormat="false" ht="15.75" hidden="false" customHeight="false" outlineLevel="0" collapsed="false">
      <c r="A199" s="50"/>
    </row>
    <row r="200" customFormat="false" ht="15.75" hidden="false" customHeight="false" outlineLevel="0" collapsed="false">
      <c r="A200" s="50"/>
    </row>
    <row r="201" customFormat="false" ht="15.75" hidden="false" customHeight="false" outlineLevel="0" collapsed="false">
      <c r="A201" s="50"/>
    </row>
    <row r="202" customFormat="false" ht="15.75" hidden="false" customHeight="false" outlineLevel="0" collapsed="false">
      <c r="A202" s="50"/>
    </row>
    <row r="203" customFormat="false" ht="15.75" hidden="false" customHeight="false" outlineLevel="0" collapsed="false">
      <c r="A203" s="50"/>
    </row>
    <row r="204" customFormat="false" ht="15.75" hidden="false" customHeight="false" outlineLevel="0" collapsed="false">
      <c r="A204" s="50"/>
    </row>
    <row r="205" customFormat="false" ht="15.75" hidden="false" customHeight="false" outlineLevel="0" collapsed="false">
      <c r="A205" s="50"/>
    </row>
    <row r="206" customFormat="false" ht="15.75" hidden="false" customHeight="false" outlineLevel="0" collapsed="false">
      <c r="A206" s="50"/>
    </row>
    <row r="207" customFormat="false" ht="15.75" hidden="false" customHeight="false" outlineLevel="0" collapsed="false">
      <c r="A207" s="50"/>
    </row>
    <row r="208" customFormat="false" ht="15.75" hidden="false" customHeight="false" outlineLevel="0" collapsed="false">
      <c r="A208" s="50"/>
    </row>
    <row r="209" customFormat="false" ht="15.75" hidden="false" customHeight="false" outlineLevel="0" collapsed="false">
      <c r="A209" s="50"/>
    </row>
    <row r="210" customFormat="false" ht="15.75" hidden="false" customHeight="false" outlineLevel="0" collapsed="false">
      <c r="A210" s="50"/>
    </row>
    <row r="211" customFormat="false" ht="15.75" hidden="false" customHeight="false" outlineLevel="0" collapsed="false">
      <c r="A211" s="50"/>
    </row>
    <row r="212" customFormat="false" ht="15.75" hidden="false" customHeight="false" outlineLevel="0" collapsed="false">
      <c r="A212" s="50"/>
    </row>
    <row r="213" customFormat="false" ht="15.75" hidden="false" customHeight="false" outlineLevel="0" collapsed="false">
      <c r="A213" s="50"/>
    </row>
    <row r="214" customFormat="false" ht="15.75" hidden="false" customHeight="false" outlineLevel="0" collapsed="false">
      <c r="A214" s="50"/>
    </row>
    <row r="215" customFormat="false" ht="15.75" hidden="false" customHeight="false" outlineLevel="0" collapsed="false">
      <c r="A215" s="50"/>
    </row>
    <row r="216" customFormat="false" ht="15.75" hidden="false" customHeight="false" outlineLevel="0" collapsed="false">
      <c r="A216" s="50"/>
    </row>
    <row r="217" customFormat="false" ht="15.75" hidden="false" customHeight="false" outlineLevel="0" collapsed="false">
      <c r="A217" s="50"/>
    </row>
    <row r="218" customFormat="false" ht="15.75" hidden="false" customHeight="false" outlineLevel="0" collapsed="false">
      <c r="A218" s="50"/>
    </row>
    <row r="219" customFormat="false" ht="15.75" hidden="false" customHeight="false" outlineLevel="0" collapsed="false">
      <c r="A219" s="50"/>
    </row>
    <row r="220" customFormat="false" ht="15.75" hidden="false" customHeight="false" outlineLevel="0" collapsed="false">
      <c r="A220" s="50"/>
    </row>
    <row r="221" customFormat="false" ht="15.75" hidden="false" customHeight="false" outlineLevel="0" collapsed="false">
      <c r="A221" s="50"/>
    </row>
    <row r="222" customFormat="false" ht="15.75" hidden="false" customHeight="false" outlineLevel="0" collapsed="false">
      <c r="A222" s="50"/>
    </row>
    <row r="223" customFormat="false" ht="15.75" hidden="false" customHeight="false" outlineLevel="0" collapsed="false">
      <c r="A223" s="50"/>
    </row>
    <row r="224" customFormat="false" ht="15.75" hidden="false" customHeight="false" outlineLevel="0" collapsed="false">
      <c r="A224" s="50"/>
    </row>
    <row r="225" customFormat="false" ht="15.75" hidden="false" customHeight="false" outlineLevel="0" collapsed="false">
      <c r="A225" s="50"/>
    </row>
    <row r="226" customFormat="false" ht="15.75" hidden="false" customHeight="false" outlineLevel="0" collapsed="false">
      <c r="A226" s="50"/>
    </row>
    <row r="227" customFormat="false" ht="15.75" hidden="false" customHeight="false" outlineLevel="0" collapsed="false">
      <c r="A227" s="50"/>
    </row>
    <row r="228" customFormat="false" ht="15.75" hidden="false" customHeight="false" outlineLevel="0" collapsed="false">
      <c r="A228" s="50"/>
    </row>
    <row r="229" customFormat="false" ht="15.75" hidden="false" customHeight="false" outlineLevel="0" collapsed="false">
      <c r="A229" s="50"/>
    </row>
    <row r="230" customFormat="false" ht="15.75" hidden="false" customHeight="false" outlineLevel="0" collapsed="false">
      <c r="A230" s="50"/>
    </row>
    <row r="231" customFormat="false" ht="15.75" hidden="false" customHeight="false" outlineLevel="0" collapsed="false">
      <c r="A231" s="50"/>
    </row>
    <row r="232" customFormat="false" ht="15.75" hidden="false" customHeight="false" outlineLevel="0" collapsed="false">
      <c r="A232" s="50"/>
    </row>
    <row r="233" customFormat="false" ht="15.75" hidden="false" customHeight="false" outlineLevel="0" collapsed="false">
      <c r="A233" s="50"/>
    </row>
    <row r="234" customFormat="false" ht="15.75" hidden="false" customHeight="false" outlineLevel="0" collapsed="false">
      <c r="A234" s="50"/>
    </row>
    <row r="235" customFormat="false" ht="15.75" hidden="false" customHeight="false" outlineLevel="0" collapsed="false">
      <c r="A235" s="50"/>
    </row>
    <row r="236" customFormat="false" ht="15.75" hidden="false" customHeight="false" outlineLevel="0" collapsed="false">
      <c r="A236" s="50"/>
    </row>
    <row r="237" customFormat="false" ht="15.75" hidden="false" customHeight="false" outlineLevel="0" collapsed="false">
      <c r="A237" s="50"/>
    </row>
    <row r="238" customFormat="false" ht="15.75" hidden="false" customHeight="false" outlineLevel="0" collapsed="false">
      <c r="A238" s="50"/>
    </row>
    <row r="239" customFormat="false" ht="15.75" hidden="false" customHeight="false" outlineLevel="0" collapsed="false">
      <c r="A239" s="50"/>
    </row>
    <row r="240" customFormat="false" ht="15.75" hidden="false" customHeight="false" outlineLevel="0" collapsed="false">
      <c r="A240" s="50"/>
    </row>
    <row r="241" customFormat="false" ht="15.75" hidden="false" customHeight="false" outlineLevel="0" collapsed="false">
      <c r="A241" s="50"/>
    </row>
    <row r="242" customFormat="false" ht="15.75" hidden="false" customHeight="false" outlineLevel="0" collapsed="false">
      <c r="A242" s="50"/>
    </row>
    <row r="243" customFormat="false" ht="15.75" hidden="false" customHeight="false" outlineLevel="0" collapsed="false">
      <c r="A243" s="50"/>
    </row>
    <row r="244" customFormat="false" ht="15.75" hidden="false" customHeight="false" outlineLevel="0" collapsed="false">
      <c r="A244" s="50"/>
    </row>
    <row r="245" customFormat="false" ht="15.75" hidden="false" customHeight="false" outlineLevel="0" collapsed="false">
      <c r="A245" s="50"/>
    </row>
    <row r="246" customFormat="false" ht="15.75" hidden="false" customHeight="false" outlineLevel="0" collapsed="false">
      <c r="A246" s="50"/>
    </row>
    <row r="247" customFormat="false" ht="15.75" hidden="false" customHeight="false" outlineLevel="0" collapsed="false">
      <c r="A247" s="50"/>
    </row>
    <row r="248" customFormat="false" ht="15.75" hidden="false" customHeight="false" outlineLevel="0" collapsed="false">
      <c r="A248" s="50"/>
    </row>
    <row r="249" customFormat="false" ht="15.75" hidden="false" customHeight="false" outlineLevel="0" collapsed="false">
      <c r="A249" s="50"/>
    </row>
    <row r="250" customFormat="false" ht="15.75" hidden="false" customHeight="false" outlineLevel="0" collapsed="false">
      <c r="A250" s="50"/>
    </row>
    <row r="251" customFormat="false" ht="15.75" hidden="false" customHeight="false" outlineLevel="0" collapsed="false">
      <c r="A251" s="50"/>
    </row>
    <row r="252" customFormat="false" ht="15.75" hidden="false" customHeight="false" outlineLevel="0" collapsed="false">
      <c r="A252" s="50"/>
    </row>
    <row r="253" customFormat="false" ht="15.75" hidden="false" customHeight="false" outlineLevel="0" collapsed="false">
      <c r="A253" s="50"/>
    </row>
    <row r="254" customFormat="false" ht="15.75" hidden="false" customHeight="false" outlineLevel="0" collapsed="false">
      <c r="A254" s="50"/>
    </row>
    <row r="255" customFormat="false" ht="15.75" hidden="false" customHeight="false" outlineLevel="0" collapsed="false">
      <c r="A255" s="50"/>
    </row>
    <row r="256" customFormat="false" ht="15.75" hidden="false" customHeight="false" outlineLevel="0" collapsed="false">
      <c r="A256" s="50"/>
    </row>
    <row r="257" customFormat="false" ht="15.75" hidden="false" customHeight="false" outlineLevel="0" collapsed="false">
      <c r="A257" s="50"/>
    </row>
    <row r="258" customFormat="false" ht="15.75" hidden="false" customHeight="false" outlineLevel="0" collapsed="false">
      <c r="A258" s="50"/>
    </row>
    <row r="259" customFormat="false" ht="15.75" hidden="false" customHeight="false" outlineLevel="0" collapsed="false">
      <c r="A259" s="50"/>
    </row>
    <row r="260" customFormat="false" ht="15.75" hidden="false" customHeight="false" outlineLevel="0" collapsed="false">
      <c r="A260" s="50"/>
    </row>
    <row r="261" customFormat="false" ht="15.75" hidden="false" customHeight="false" outlineLevel="0" collapsed="false">
      <c r="A261" s="50"/>
    </row>
    <row r="262" customFormat="false" ht="15.75" hidden="false" customHeight="false" outlineLevel="0" collapsed="false">
      <c r="A262" s="50"/>
    </row>
    <row r="263" customFormat="false" ht="15.75" hidden="false" customHeight="false" outlineLevel="0" collapsed="false">
      <c r="A263" s="50"/>
    </row>
    <row r="264" customFormat="false" ht="15.75" hidden="false" customHeight="false" outlineLevel="0" collapsed="false">
      <c r="A264" s="50"/>
    </row>
    <row r="265" customFormat="false" ht="15.75" hidden="false" customHeight="false" outlineLevel="0" collapsed="false">
      <c r="A265" s="50"/>
    </row>
    <row r="266" customFormat="false" ht="15.75" hidden="false" customHeight="false" outlineLevel="0" collapsed="false">
      <c r="A266" s="50"/>
    </row>
    <row r="267" customFormat="false" ht="15.75" hidden="false" customHeight="false" outlineLevel="0" collapsed="false">
      <c r="A267" s="50"/>
    </row>
    <row r="268" customFormat="false" ht="15.75" hidden="false" customHeight="false" outlineLevel="0" collapsed="false">
      <c r="A268" s="50"/>
    </row>
    <row r="269" customFormat="false" ht="15.75" hidden="false" customHeight="false" outlineLevel="0" collapsed="false">
      <c r="A269" s="50"/>
    </row>
    <row r="270" customFormat="false" ht="15.75" hidden="false" customHeight="false" outlineLevel="0" collapsed="false">
      <c r="A270" s="50"/>
    </row>
    <row r="271" customFormat="false" ht="15.75" hidden="false" customHeight="false" outlineLevel="0" collapsed="false">
      <c r="A271" s="50"/>
    </row>
    <row r="272" customFormat="false" ht="15.75" hidden="false" customHeight="false" outlineLevel="0" collapsed="false">
      <c r="A272" s="50"/>
    </row>
    <row r="273" customFormat="false" ht="15.75" hidden="false" customHeight="false" outlineLevel="0" collapsed="false">
      <c r="A273" s="50"/>
    </row>
    <row r="274" customFormat="false" ht="15.75" hidden="false" customHeight="false" outlineLevel="0" collapsed="false">
      <c r="A274" s="50"/>
    </row>
    <row r="275" customFormat="false" ht="15.75" hidden="false" customHeight="false" outlineLevel="0" collapsed="false">
      <c r="A275" s="50"/>
    </row>
    <row r="276" customFormat="false" ht="15.75" hidden="false" customHeight="false" outlineLevel="0" collapsed="false">
      <c r="A276" s="50"/>
    </row>
    <row r="277" customFormat="false" ht="15.75" hidden="false" customHeight="false" outlineLevel="0" collapsed="false">
      <c r="A277" s="50"/>
    </row>
    <row r="278" customFormat="false" ht="15.75" hidden="false" customHeight="false" outlineLevel="0" collapsed="false">
      <c r="A278" s="50"/>
    </row>
    <row r="279" customFormat="false" ht="15.75" hidden="false" customHeight="false" outlineLevel="0" collapsed="false">
      <c r="A279" s="50"/>
    </row>
    <row r="280" customFormat="false" ht="15.75" hidden="false" customHeight="false" outlineLevel="0" collapsed="false">
      <c r="A280" s="50"/>
    </row>
    <row r="281" customFormat="false" ht="15.75" hidden="false" customHeight="false" outlineLevel="0" collapsed="false">
      <c r="A281" s="50"/>
    </row>
    <row r="282" customFormat="false" ht="15.75" hidden="false" customHeight="false" outlineLevel="0" collapsed="false">
      <c r="A282" s="50"/>
    </row>
    <row r="283" customFormat="false" ht="15.75" hidden="false" customHeight="false" outlineLevel="0" collapsed="false">
      <c r="A283" s="50"/>
    </row>
    <row r="284" customFormat="false" ht="15.75" hidden="false" customHeight="false" outlineLevel="0" collapsed="false">
      <c r="A284" s="50"/>
    </row>
    <row r="285" customFormat="false" ht="15.75" hidden="false" customHeight="false" outlineLevel="0" collapsed="false">
      <c r="A285" s="50"/>
    </row>
    <row r="286" customFormat="false" ht="15.75" hidden="false" customHeight="false" outlineLevel="0" collapsed="false">
      <c r="A286" s="50"/>
    </row>
    <row r="287" customFormat="false" ht="15.75" hidden="false" customHeight="false" outlineLevel="0" collapsed="false">
      <c r="A287" s="50"/>
    </row>
    <row r="288" customFormat="false" ht="15.75" hidden="false" customHeight="false" outlineLevel="0" collapsed="false">
      <c r="A288" s="50"/>
    </row>
    <row r="289" customFormat="false" ht="15.75" hidden="false" customHeight="false" outlineLevel="0" collapsed="false">
      <c r="A289" s="50"/>
    </row>
    <row r="290" customFormat="false" ht="15.75" hidden="false" customHeight="false" outlineLevel="0" collapsed="false">
      <c r="A290" s="50"/>
    </row>
    <row r="291" customFormat="false" ht="15.75" hidden="false" customHeight="false" outlineLevel="0" collapsed="false">
      <c r="A291" s="50"/>
    </row>
    <row r="292" customFormat="false" ht="15.75" hidden="false" customHeight="false" outlineLevel="0" collapsed="false">
      <c r="A292" s="50"/>
    </row>
    <row r="293" customFormat="false" ht="15.75" hidden="false" customHeight="false" outlineLevel="0" collapsed="false">
      <c r="A293" s="50"/>
    </row>
    <row r="294" customFormat="false" ht="15.75" hidden="false" customHeight="false" outlineLevel="0" collapsed="false">
      <c r="A294" s="50"/>
    </row>
    <row r="295" customFormat="false" ht="15.75" hidden="false" customHeight="false" outlineLevel="0" collapsed="false">
      <c r="A295" s="50"/>
    </row>
    <row r="296" customFormat="false" ht="15.75" hidden="false" customHeight="false" outlineLevel="0" collapsed="false">
      <c r="A296" s="50"/>
    </row>
    <row r="297" customFormat="false" ht="15.75" hidden="false" customHeight="false" outlineLevel="0" collapsed="false">
      <c r="A297" s="50"/>
    </row>
    <row r="298" customFormat="false" ht="15.75" hidden="false" customHeight="false" outlineLevel="0" collapsed="false">
      <c r="A298" s="50"/>
    </row>
    <row r="299" customFormat="false" ht="15.75" hidden="false" customHeight="false" outlineLevel="0" collapsed="false">
      <c r="A299" s="50"/>
    </row>
    <row r="300" customFormat="false" ht="15.75" hidden="false" customHeight="false" outlineLevel="0" collapsed="false">
      <c r="A300" s="50"/>
    </row>
    <row r="301" customFormat="false" ht="15.75" hidden="false" customHeight="false" outlineLevel="0" collapsed="false">
      <c r="A301" s="50"/>
    </row>
    <row r="302" customFormat="false" ht="15.75" hidden="false" customHeight="false" outlineLevel="0" collapsed="false">
      <c r="A302" s="50"/>
    </row>
    <row r="303" customFormat="false" ht="15.75" hidden="false" customHeight="false" outlineLevel="0" collapsed="false">
      <c r="A303" s="50"/>
    </row>
    <row r="304" customFormat="false" ht="15.75" hidden="false" customHeight="false" outlineLevel="0" collapsed="false">
      <c r="A304" s="50"/>
    </row>
    <row r="305" customFormat="false" ht="15.75" hidden="false" customHeight="false" outlineLevel="0" collapsed="false">
      <c r="A305" s="50"/>
    </row>
    <row r="306" customFormat="false" ht="15.75" hidden="false" customHeight="false" outlineLevel="0" collapsed="false">
      <c r="A306" s="50"/>
    </row>
    <row r="307" customFormat="false" ht="15.75" hidden="false" customHeight="false" outlineLevel="0" collapsed="false">
      <c r="A307" s="50"/>
    </row>
    <row r="308" customFormat="false" ht="15.75" hidden="false" customHeight="false" outlineLevel="0" collapsed="false">
      <c r="A308" s="50"/>
    </row>
    <row r="309" customFormat="false" ht="15.75" hidden="false" customHeight="false" outlineLevel="0" collapsed="false">
      <c r="A309" s="50"/>
    </row>
    <row r="310" customFormat="false" ht="15.75" hidden="false" customHeight="false" outlineLevel="0" collapsed="false">
      <c r="A310" s="50"/>
    </row>
    <row r="311" customFormat="false" ht="15.75" hidden="false" customHeight="false" outlineLevel="0" collapsed="false">
      <c r="A311" s="50"/>
    </row>
    <row r="312" customFormat="false" ht="15.75" hidden="false" customHeight="false" outlineLevel="0" collapsed="false">
      <c r="A312" s="50"/>
    </row>
    <row r="313" customFormat="false" ht="15.75" hidden="false" customHeight="false" outlineLevel="0" collapsed="false">
      <c r="A313" s="50"/>
    </row>
    <row r="314" customFormat="false" ht="15.75" hidden="false" customHeight="false" outlineLevel="0" collapsed="false">
      <c r="A314" s="50"/>
    </row>
    <row r="315" customFormat="false" ht="15.75" hidden="false" customHeight="false" outlineLevel="0" collapsed="false">
      <c r="A315" s="50"/>
    </row>
    <row r="316" customFormat="false" ht="15.75" hidden="false" customHeight="false" outlineLevel="0" collapsed="false">
      <c r="A316" s="50"/>
    </row>
    <row r="317" customFormat="false" ht="15.75" hidden="false" customHeight="false" outlineLevel="0" collapsed="false">
      <c r="A317" s="50"/>
    </row>
    <row r="318" customFormat="false" ht="15.75" hidden="false" customHeight="false" outlineLevel="0" collapsed="false">
      <c r="A318" s="50"/>
    </row>
    <row r="319" customFormat="false" ht="15.75" hidden="false" customHeight="false" outlineLevel="0" collapsed="false">
      <c r="A319" s="50"/>
    </row>
    <row r="320" customFormat="false" ht="15.75" hidden="false" customHeight="false" outlineLevel="0" collapsed="false">
      <c r="A320" s="50"/>
    </row>
    <row r="321" customFormat="false" ht="15.75" hidden="false" customHeight="false" outlineLevel="0" collapsed="false">
      <c r="A321" s="50"/>
    </row>
    <row r="322" customFormat="false" ht="15.75" hidden="false" customHeight="false" outlineLevel="0" collapsed="false">
      <c r="A322" s="50"/>
    </row>
    <row r="323" customFormat="false" ht="15.75" hidden="false" customHeight="false" outlineLevel="0" collapsed="false">
      <c r="A323" s="50"/>
    </row>
    <row r="324" customFormat="false" ht="15.75" hidden="false" customHeight="false" outlineLevel="0" collapsed="false">
      <c r="A324" s="50"/>
    </row>
    <row r="325" customFormat="false" ht="15.75" hidden="false" customHeight="false" outlineLevel="0" collapsed="false">
      <c r="A325" s="50"/>
    </row>
    <row r="326" customFormat="false" ht="15.75" hidden="false" customHeight="false" outlineLevel="0" collapsed="false">
      <c r="A326" s="50"/>
    </row>
    <row r="327" customFormat="false" ht="15.75" hidden="false" customHeight="false" outlineLevel="0" collapsed="false">
      <c r="A327" s="50"/>
    </row>
    <row r="328" customFormat="false" ht="15.75" hidden="false" customHeight="false" outlineLevel="0" collapsed="false">
      <c r="A328" s="50"/>
    </row>
    <row r="329" customFormat="false" ht="15.75" hidden="false" customHeight="false" outlineLevel="0" collapsed="false">
      <c r="A329" s="50"/>
    </row>
    <row r="330" customFormat="false" ht="15.75" hidden="false" customHeight="false" outlineLevel="0" collapsed="false">
      <c r="A330" s="50"/>
    </row>
    <row r="331" customFormat="false" ht="15.75" hidden="false" customHeight="false" outlineLevel="0" collapsed="false">
      <c r="A331" s="50"/>
    </row>
    <row r="332" customFormat="false" ht="15.75" hidden="false" customHeight="false" outlineLevel="0" collapsed="false">
      <c r="A332" s="50"/>
    </row>
    <row r="333" customFormat="false" ht="15.75" hidden="false" customHeight="false" outlineLevel="0" collapsed="false">
      <c r="A333" s="50"/>
    </row>
    <row r="334" customFormat="false" ht="15.75" hidden="false" customHeight="false" outlineLevel="0" collapsed="false">
      <c r="A334" s="50"/>
    </row>
    <row r="335" customFormat="false" ht="15.75" hidden="false" customHeight="false" outlineLevel="0" collapsed="false">
      <c r="A335" s="50"/>
    </row>
    <row r="336" customFormat="false" ht="15.75" hidden="false" customHeight="false" outlineLevel="0" collapsed="false">
      <c r="A336" s="50"/>
    </row>
    <row r="337" customFormat="false" ht="15.75" hidden="false" customHeight="false" outlineLevel="0" collapsed="false">
      <c r="A337" s="50"/>
    </row>
    <row r="338" customFormat="false" ht="15.75" hidden="false" customHeight="false" outlineLevel="0" collapsed="false">
      <c r="A338" s="50"/>
    </row>
    <row r="339" customFormat="false" ht="15.75" hidden="false" customHeight="false" outlineLevel="0" collapsed="false">
      <c r="A339" s="50"/>
    </row>
    <row r="340" customFormat="false" ht="15.75" hidden="false" customHeight="false" outlineLevel="0" collapsed="false">
      <c r="A340" s="50"/>
    </row>
    <row r="341" customFormat="false" ht="15.75" hidden="false" customHeight="false" outlineLevel="0" collapsed="false">
      <c r="A341" s="50"/>
    </row>
    <row r="342" customFormat="false" ht="15.75" hidden="false" customHeight="false" outlineLevel="0" collapsed="false">
      <c r="A342" s="50"/>
    </row>
    <row r="343" customFormat="false" ht="15.75" hidden="false" customHeight="false" outlineLevel="0" collapsed="false">
      <c r="A343" s="50"/>
    </row>
    <row r="344" customFormat="false" ht="15.75" hidden="false" customHeight="false" outlineLevel="0" collapsed="false">
      <c r="A344" s="50"/>
    </row>
    <row r="345" customFormat="false" ht="15.75" hidden="false" customHeight="false" outlineLevel="0" collapsed="false">
      <c r="A345" s="50"/>
    </row>
    <row r="346" customFormat="false" ht="15.75" hidden="false" customHeight="false" outlineLevel="0" collapsed="false">
      <c r="A346" s="50"/>
    </row>
    <row r="347" customFormat="false" ht="15.75" hidden="false" customHeight="false" outlineLevel="0" collapsed="false">
      <c r="A347" s="50"/>
    </row>
    <row r="348" customFormat="false" ht="15.75" hidden="false" customHeight="false" outlineLevel="0" collapsed="false">
      <c r="A348" s="50"/>
    </row>
    <row r="349" customFormat="false" ht="15.75" hidden="false" customHeight="false" outlineLevel="0" collapsed="false">
      <c r="A349" s="50"/>
    </row>
    <row r="350" customFormat="false" ht="15.75" hidden="false" customHeight="false" outlineLevel="0" collapsed="false">
      <c r="A350" s="50"/>
    </row>
    <row r="351" customFormat="false" ht="15.75" hidden="false" customHeight="false" outlineLevel="0" collapsed="false">
      <c r="A351" s="50"/>
    </row>
    <row r="352" customFormat="false" ht="15.75" hidden="false" customHeight="false" outlineLevel="0" collapsed="false">
      <c r="A352" s="50"/>
    </row>
    <row r="353" customFormat="false" ht="15.75" hidden="false" customHeight="false" outlineLevel="0" collapsed="false">
      <c r="A353" s="50"/>
    </row>
    <row r="354" customFormat="false" ht="15.75" hidden="false" customHeight="false" outlineLevel="0" collapsed="false">
      <c r="A354" s="50"/>
    </row>
    <row r="355" customFormat="false" ht="15.75" hidden="false" customHeight="false" outlineLevel="0" collapsed="false">
      <c r="A355" s="50"/>
    </row>
    <row r="356" customFormat="false" ht="15.75" hidden="false" customHeight="false" outlineLevel="0" collapsed="false">
      <c r="A356" s="50"/>
    </row>
    <row r="357" customFormat="false" ht="15.75" hidden="false" customHeight="false" outlineLevel="0" collapsed="false">
      <c r="A357" s="50"/>
    </row>
    <row r="358" customFormat="false" ht="15.75" hidden="false" customHeight="false" outlineLevel="0" collapsed="false">
      <c r="A358" s="50"/>
    </row>
    <row r="359" customFormat="false" ht="15.75" hidden="false" customHeight="false" outlineLevel="0" collapsed="false">
      <c r="A359" s="50"/>
    </row>
    <row r="360" customFormat="false" ht="15.75" hidden="false" customHeight="false" outlineLevel="0" collapsed="false">
      <c r="A360" s="50"/>
    </row>
    <row r="361" customFormat="false" ht="15.75" hidden="false" customHeight="false" outlineLevel="0" collapsed="false">
      <c r="A361" s="50"/>
    </row>
    <row r="362" customFormat="false" ht="15.75" hidden="false" customHeight="false" outlineLevel="0" collapsed="false">
      <c r="A362" s="50"/>
    </row>
    <row r="363" customFormat="false" ht="15.75" hidden="false" customHeight="false" outlineLevel="0" collapsed="false">
      <c r="A363" s="50"/>
    </row>
    <row r="364" customFormat="false" ht="15.75" hidden="false" customHeight="false" outlineLevel="0" collapsed="false">
      <c r="A364" s="50"/>
    </row>
    <row r="365" customFormat="false" ht="15.75" hidden="false" customHeight="false" outlineLevel="0" collapsed="false">
      <c r="A365" s="50"/>
    </row>
    <row r="366" customFormat="false" ht="15.75" hidden="false" customHeight="false" outlineLevel="0" collapsed="false">
      <c r="A366" s="50"/>
    </row>
    <row r="367" customFormat="false" ht="15.75" hidden="false" customHeight="false" outlineLevel="0" collapsed="false">
      <c r="A367" s="50"/>
    </row>
    <row r="368" customFormat="false" ht="15.75" hidden="false" customHeight="false" outlineLevel="0" collapsed="false">
      <c r="A368" s="50"/>
    </row>
    <row r="369" customFormat="false" ht="15.75" hidden="false" customHeight="false" outlineLevel="0" collapsed="false">
      <c r="A369" s="50"/>
    </row>
    <row r="370" customFormat="false" ht="15.75" hidden="false" customHeight="false" outlineLevel="0" collapsed="false">
      <c r="A370" s="50"/>
    </row>
    <row r="371" customFormat="false" ht="15.75" hidden="false" customHeight="false" outlineLevel="0" collapsed="false">
      <c r="A371" s="50"/>
    </row>
    <row r="372" customFormat="false" ht="15.75" hidden="false" customHeight="false" outlineLevel="0" collapsed="false">
      <c r="A372" s="50"/>
    </row>
    <row r="373" customFormat="false" ht="15.75" hidden="false" customHeight="false" outlineLevel="0" collapsed="false">
      <c r="A373" s="50"/>
    </row>
    <row r="374" customFormat="false" ht="15.75" hidden="false" customHeight="false" outlineLevel="0" collapsed="false">
      <c r="A374" s="50"/>
    </row>
    <row r="375" customFormat="false" ht="15.75" hidden="false" customHeight="false" outlineLevel="0" collapsed="false">
      <c r="A375" s="50"/>
    </row>
    <row r="376" customFormat="false" ht="15.75" hidden="false" customHeight="false" outlineLevel="0" collapsed="false">
      <c r="A376" s="50"/>
    </row>
    <row r="377" customFormat="false" ht="15.75" hidden="false" customHeight="false" outlineLevel="0" collapsed="false">
      <c r="A377" s="50"/>
    </row>
    <row r="378" customFormat="false" ht="15.75" hidden="false" customHeight="false" outlineLevel="0" collapsed="false">
      <c r="A378" s="50"/>
    </row>
    <row r="379" customFormat="false" ht="15.75" hidden="false" customHeight="false" outlineLevel="0" collapsed="false">
      <c r="A379" s="50"/>
    </row>
    <row r="380" customFormat="false" ht="15.75" hidden="false" customHeight="false" outlineLevel="0" collapsed="false">
      <c r="A380" s="50"/>
    </row>
    <row r="381" customFormat="false" ht="15.75" hidden="false" customHeight="false" outlineLevel="0" collapsed="false">
      <c r="A381" s="50"/>
    </row>
    <row r="382" customFormat="false" ht="15.75" hidden="false" customHeight="false" outlineLevel="0" collapsed="false">
      <c r="A382" s="50"/>
    </row>
    <row r="383" customFormat="false" ht="15.75" hidden="false" customHeight="false" outlineLevel="0" collapsed="false">
      <c r="A383" s="50"/>
    </row>
    <row r="384" customFormat="false" ht="15.75" hidden="false" customHeight="false" outlineLevel="0" collapsed="false">
      <c r="A384" s="50"/>
    </row>
    <row r="385" customFormat="false" ht="15.75" hidden="false" customHeight="false" outlineLevel="0" collapsed="false">
      <c r="A385" s="50"/>
    </row>
    <row r="386" customFormat="false" ht="15.75" hidden="false" customHeight="false" outlineLevel="0" collapsed="false">
      <c r="A386" s="50"/>
    </row>
    <row r="387" customFormat="false" ht="15.75" hidden="false" customHeight="false" outlineLevel="0" collapsed="false">
      <c r="A387" s="50"/>
    </row>
    <row r="388" customFormat="false" ht="15.75" hidden="false" customHeight="false" outlineLevel="0" collapsed="false">
      <c r="A388" s="50"/>
    </row>
    <row r="389" customFormat="false" ht="15.75" hidden="false" customHeight="false" outlineLevel="0" collapsed="false">
      <c r="A389" s="50"/>
    </row>
    <row r="390" customFormat="false" ht="15.75" hidden="false" customHeight="false" outlineLevel="0" collapsed="false">
      <c r="A390" s="50"/>
    </row>
    <row r="391" customFormat="false" ht="15.75" hidden="false" customHeight="false" outlineLevel="0" collapsed="false">
      <c r="A391" s="50"/>
    </row>
    <row r="392" customFormat="false" ht="15.75" hidden="false" customHeight="false" outlineLevel="0" collapsed="false">
      <c r="A392" s="50"/>
    </row>
    <row r="393" customFormat="false" ht="15.75" hidden="false" customHeight="false" outlineLevel="0" collapsed="false">
      <c r="A393" s="50"/>
    </row>
    <row r="394" customFormat="false" ht="15.75" hidden="false" customHeight="false" outlineLevel="0" collapsed="false">
      <c r="A394" s="50"/>
    </row>
    <row r="395" customFormat="false" ht="15.75" hidden="false" customHeight="false" outlineLevel="0" collapsed="false">
      <c r="A395" s="50"/>
    </row>
    <row r="396" customFormat="false" ht="15.75" hidden="false" customHeight="false" outlineLevel="0" collapsed="false">
      <c r="A396" s="50"/>
    </row>
    <row r="397" customFormat="false" ht="15.75" hidden="false" customHeight="false" outlineLevel="0" collapsed="false">
      <c r="A397" s="50"/>
    </row>
    <row r="398" customFormat="false" ht="15.75" hidden="false" customHeight="false" outlineLevel="0" collapsed="false">
      <c r="A398" s="50"/>
    </row>
    <row r="399" customFormat="false" ht="15.75" hidden="false" customHeight="false" outlineLevel="0" collapsed="false">
      <c r="A399" s="50"/>
    </row>
    <row r="400" customFormat="false" ht="15.75" hidden="false" customHeight="false" outlineLevel="0" collapsed="false">
      <c r="A400" s="50"/>
    </row>
    <row r="401" customFormat="false" ht="15.75" hidden="false" customHeight="false" outlineLevel="0" collapsed="false">
      <c r="A401" s="50"/>
    </row>
    <row r="402" customFormat="false" ht="15.75" hidden="false" customHeight="false" outlineLevel="0" collapsed="false">
      <c r="A402" s="50"/>
    </row>
    <row r="403" customFormat="false" ht="15.75" hidden="false" customHeight="false" outlineLevel="0" collapsed="false">
      <c r="A403" s="50"/>
    </row>
    <row r="404" customFormat="false" ht="15.75" hidden="false" customHeight="false" outlineLevel="0" collapsed="false">
      <c r="A404" s="50"/>
    </row>
    <row r="405" customFormat="false" ht="15.75" hidden="false" customHeight="false" outlineLevel="0" collapsed="false">
      <c r="A405" s="50"/>
    </row>
    <row r="406" customFormat="false" ht="15.75" hidden="false" customHeight="false" outlineLevel="0" collapsed="false">
      <c r="A406" s="50"/>
    </row>
    <row r="407" customFormat="false" ht="15.75" hidden="false" customHeight="false" outlineLevel="0" collapsed="false">
      <c r="A407" s="50"/>
    </row>
    <row r="408" customFormat="false" ht="15.75" hidden="false" customHeight="false" outlineLevel="0" collapsed="false">
      <c r="A408" s="50"/>
    </row>
    <row r="409" customFormat="false" ht="15.75" hidden="false" customHeight="false" outlineLevel="0" collapsed="false">
      <c r="A409" s="50"/>
    </row>
    <row r="410" customFormat="false" ht="15.75" hidden="false" customHeight="false" outlineLevel="0" collapsed="false">
      <c r="A410" s="50"/>
    </row>
    <row r="411" customFormat="false" ht="15.75" hidden="false" customHeight="false" outlineLevel="0" collapsed="false">
      <c r="A411" s="50"/>
    </row>
    <row r="412" customFormat="false" ht="15.75" hidden="false" customHeight="false" outlineLevel="0" collapsed="false">
      <c r="A412" s="50"/>
    </row>
    <row r="413" customFormat="false" ht="15.75" hidden="false" customHeight="false" outlineLevel="0" collapsed="false">
      <c r="A413" s="50"/>
    </row>
    <row r="414" customFormat="false" ht="15.75" hidden="false" customHeight="false" outlineLevel="0" collapsed="false">
      <c r="A414" s="50"/>
    </row>
    <row r="415" customFormat="false" ht="15.75" hidden="false" customHeight="false" outlineLevel="0" collapsed="false">
      <c r="A415" s="50"/>
    </row>
    <row r="416" customFormat="false" ht="15.75" hidden="false" customHeight="false" outlineLevel="0" collapsed="false">
      <c r="A416" s="50"/>
    </row>
    <row r="417" customFormat="false" ht="15.75" hidden="false" customHeight="false" outlineLevel="0" collapsed="false">
      <c r="A417" s="50"/>
    </row>
    <row r="418" customFormat="false" ht="15.75" hidden="false" customHeight="false" outlineLevel="0" collapsed="false">
      <c r="A418" s="50"/>
    </row>
    <row r="419" customFormat="false" ht="15.75" hidden="false" customHeight="false" outlineLevel="0" collapsed="false">
      <c r="A419" s="50"/>
    </row>
    <row r="420" customFormat="false" ht="15.75" hidden="false" customHeight="false" outlineLevel="0" collapsed="false">
      <c r="A420" s="50"/>
    </row>
    <row r="421" customFormat="false" ht="15.75" hidden="false" customHeight="false" outlineLevel="0" collapsed="false">
      <c r="A421" s="50"/>
    </row>
    <row r="422" customFormat="false" ht="15.75" hidden="false" customHeight="false" outlineLevel="0" collapsed="false">
      <c r="A422" s="50"/>
    </row>
    <row r="423" customFormat="false" ht="15.75" hidden="false" customHeight="false" outlineLevel="0" collapsed="false">
      <c r="A423" s="50"/>
    </row>
    <row r="424" customFormat="false" ht="15.75" hidden="false" customHeight="false" outlineLevel="0" collapsed="false">
      <c r="A424" s="50"/>
    </row>
    <row r="425" customFormat="false" ht="15.75" hidden="false" customHeight="false" outlineLevel="0" collapsed="false">
      <c r="A425" s="50"/>
    </row>
    <row r="426" customFormat="false" ht="15.75" hidden="false" customHeight="false" outlineLevel="0" collapsed="false">
      <c r="A426" s="50"/>
    </row>
    <row r="427" customFormat="false" ht="15.75" hidden="false" customHeight="false" outlineLevel="0" collapsed="false">
      <c r="A427" s="50"/>
    </row>
    <row r="428" customFormat="false" ht="15.75" hidden="false" customHeight="false" outlineLevel="0" collapsed="false">
      <c r="A428" s="50"/>
    </row>
    <row r="429" customFormat="false" ht="15.75" hidden="false" customHeight="false" outlineLevel="0" collapsed="false">
      <c r="A429" s="50"/>
    </row>
    <row r="430" customFormat="false" ht="15.75" hidden="false" customHeight="false" outlineLevel="0" collapsed="false">
      <c r="A430" s="50"/>
    </row>
    <row r="431" customFormat="false" ht="15.75" hidden="false" customHeight="false" outlineLevel="0" collapsed="false">
      <c r="A431" s="50"/>
    </row>
    <row r="432" customFormat="false" ht="15.75" hidden="false" customHeight="false" outlineLevel="0" collapsed="false">
      <c r="A432" s="50"/>
    </row>
    <row r="433" customFormat="false" ht="15.75" hidden="false" customHeight="false" outlineLevel="0" collapsed="false">
      <c r="A433" s="50"/>
    </row>
    <row r="434" customFormat="false" ht="15.75" hidden="false" customHeight="false" outlineLevel="0" collapsed="false">
      <c r="A434" s="50"/>
    </row>
    <row r="435" customFormat="false" ht="15.75" hidden="false" customHeight="false" outlineLevel="0" collapsed="false">
      <c r="A435" s="50"/>
    </row>
    <row r="436" customFormat="false" ht="15.75" hidden="false" customHeight="false" outlineLevel="0" collapsed="false">
      <c r="A436" s="50"/>
    </row>
    <row r="437" customFormat="false" ht="15.75" hidden="false" customHeight="false" outlineLevel="0" collapsed="false">
      <c r="A437" s="50"/>
    </row>
    <row r="438" customFormat="false" ht="15.75" hidden="false" customHeight="false" outlineLevel="0" collapsed="false">
      <c r="A438" s="50"/>
    </row>
    <row r="439" customFormat="false" ht="15.75" hidden="false" customHeight="false" outlineLevel="0" collapsed="false">
      <c r="A439" s="50"/>
    </row>
    <row r="440" customFormat="false" ht="15.75" hidden="false" customHeight="false" outlineLevel="0" collapsed="false">
      <c r="A440" s="50"/>
    </row>
    <row r="441" customFormat="false" ht="15.75" hidden="false" customHeight="false" outlineLevel="0" collapsed="false">
      <c r="A441" s="50"/>
    </row>
    <row r="442" customFormat="false" ht="15.75" hidden="false" customHeight="false" outlineLevel="0" collapsed="false">
      <c r="A442" s="50"/>
    </row>
    <row r="443" customFormat="false" ht="15.75" hidden="false" customHeight="false" outlineLevel="0" collapsed="false">
      <c r="A443" s="50"/>
    </row>
    <row r="444" customFormat="false" ht="15.75" hidden="false" customHeight="false" outlineLevel="0" collapsed="false">
      <c r="A444" s="50"/>
    </row>
    <row r="445" customFormat="false" ht="15.75" hidden="false" customHeight="false" outlineLevel="0" collapsed="false">
      <c r="A445" s="50"/>
    </row>
    <row r="446" customFormat="false" ht="15.75" hidden="false" customHeight="false" outlineLevel="0" collapsed="false">
      <c r="A446" s="50"/>
    </row>
    <row r="447" customFormat="false" ht="15.75" hidden="false" customHeight="false" outlineLevel="0" collapsed="false">
      <c r="A447" s="50"/>
    </row>
    <row r="448" customFormat="false" ht="15.75" hidden="false" customHeight="false" outlineLevel="0" collapsed="false">
      <c r="A448" s="50"/>
    </row>
    <row r="449" customFormat="false" ht="15.75" hidden="false" customHeight="false" outlineLevel="0" collapsed="false">
      <c r="A449" s="50"/>
    </row>
    <row r="450" customFormat="false" ht="15.75" hidden="false" customHeight="false" outlineLevel="0" collapsed="false">
      <c r="A450" s="50"/>
    </row>
    <row r="451" customFormat="false" ht="15.75" hidden="false" customHeight="false" outlineLevel="0" collapsed="false">
      <c r="A451" s="50"/>
    </row>
    <row r="452" customFormat="false" ht="15.75" hidden="false" customHeight="false" outlineLevel="0" collapsed="false">
      <c r="A452" s="50"/>
    </row>
    <row r="453" customFormat="false" ht="15.75" hidden="false" customHeight="false" outlineLevel="0" collapsed="false">
      <c r="A453" s="50"/>
    </row>
    <row r="454" customFormat="false" ht="15.75" hidden="false" customHeight="false" outlineLevel="0" collapsed="false">
      <c r="A454" s="50"/>
    </row>
    <row r="455" customFormat="false" ht="15.75" hidden="false" customHeight="false" outlineLevel="0" collapsed="false">
      <c r="A455" s="50"/>
    </row>
    <row r="456" customFormat="false" ht="15.75" hidden="false" customHeight="false" outlineLevel="0" collapsed="false">
      <c r="A456" s="50"/>
    </row>
    <row r="457" customFormat="false" ht="15.75" hidden="false" customHeight="false" outlineLevel="0" collapsed="false">
      <c r="A457" s="50"/>
    </row>
    <row r="458" customFormat="false" ht="15.75" hidden="false" customHeight="false" outlineLevel="0" collapsed="false">
      <c r="A458" s="50"/>
    </row>
    <row r="459" customFormat="false" ht="15.75" hidden="false" customHeight="false" outlineLevel="0" collapsed="false">
      <c r="A459" s="50"/>
    </row>
    <row r="460" customFormat="false" ht="15.75" hidden="false" customHeight="false" outlineLevel="0" collapsed="false">
      <c r="A460" s="50"/>
    </row>
    <row r="461" customFormat="false" ht="15.75" hidden="false" customHeight="false" outlineLevel="0" collapsed="false">
      <c r="A461" s="50"/>
    </row>
    <row r="462" customFormat="false" ht="15.75" hidden="false" customHeight="false" outlineLevel="0" collapsed="false">
      <c r="A462" s="50"/>
    </row>
    <row r="463" customFormat="false" ht="15.75" hidden="false" customHeight="false" outlineLevel="0" collapsed="false">
      <c r="A463" s="50"/>
    </row>
    <row r="464" customFormat="false" ht="15.75" hidden="false" customHeight="false" outlineLevel="0" collapsed="false">
      <c r="A464" s="50"/>
    </row>
    <row r="465" customFormat="false" ht="15.75" hidden="false" customHeight="false" outlineLevel="0" collapsed="false">
      <c r="A465" s="50"/>
    </row>
    <row r="466" customFormat="false" ht="15.75" hidden="false" customHeight="false" outlineLevel="0" collapsed="false">
      <c r="A466" s="50"/>
    </row>
    <row r="467" customFormat="false" ht="15.75" hidden="false" customHeight="false" outlineLevel="0" collapsed="false">
      <c r="A467" s="50"/>
    </row>
    <row r="468" customFormat="false" ht="15.75" hidden="false" customHeight="false" outlineLevel="0" collapsed="false">
      <c r="A468" s="50"/>
    </row>
    <row r="469" customFormat="false" ht="15.75" hidden="false" customHeight="false" outlineLevel="0" collapsed="false">
      <c r="A469" s="50"/>
    </row>
    <row r="470" customFormat="false" ht="15.75" hidden="false" customHeight="false" outlineLevel="0" collapsed="false">
      <c r="A470" s="50"/>
    </row>
    <row r="471" customFormat="false" ht="15.75" hidden="false" customHeight="false" outlineLevel="0" collapsed="false">
      <c r="A471" s="50"/>
    </row>
    <row r="472" customFormat="false" ht="15.75" hidden="false" customHeight="false" outlineLevel="0" collapsed="false">
      <c r="A472" s="50"/>
    </row>
    <row r="473" customFormat="false" ht="15.75" hidden="false" customHeight="false" outlineLevel="0" collapsed="false">
      <c r="A473" s="50"/>
    </row>
    <row r="474" customFormat="false" ht="15.75" hidden="false" customHeight="false" outlineLevel="0" collapsed="false">
      <c r="A474" s="50"/>
    </row>
    <row r="475" customFormat="false" ht="15.75" hidden="false" customHeight="false" outlineLevel="0" collapsed="false">
      <c r="A475" s="50"/>
    </row>
    <row r="476" customFormat="false" ht="15.75" hidden="false" customHeight="false" outlineLevel="0" collapsed="false">
      <c r="A476" s="50"/>
    </row>
    <row r="477" customFormat="false" ht="15.75" hidden="false" customHeight="false" outlineLevel="0" collapsed="false">
      <c r="A477" s="50"/>
    </row>
    <row r="478" customFormat="false" ht="15.75" hidden="false" customHeight="false" outlineLevel="0" collapsed="false">
      <c r="A478" s="50"/>
    </row>
    <row r="479" customFormat="false" ht="15.75" hidden="false" customHeight="false" outlineLevel="0" collapsed="false">
      <c r="A479" s="50"/>
    </row>
    <row r="480" customFormat="false" ht="15.75" hidden="false" customHeight="false" outlineLevel="0" collapsed="false">
      <c r="A480" s="50"/>
    </row>
    <row r="481" customFormat="false" ht="15.75" hidden="false" customHeight="false" outlineLevel="0" collapsed="false">
      <c r="A481" s="50"/>
    </row>
    <row r="482" customFormat="false" ht="15.75" hidden="false" customHeight="false" outlineLevel="0" collapsed="false">
      <c r="A482" s="50"/>
    </row>
    <row r="483" customFormat="false" ht="15.75" hidden="false" customHeight="false" outlineLevel="0" collapsed="false">
      <c r="A483" s="50"/>
    </row>
    <row r="484" customFormat="false" ht="15.75" hidden="false" customHeight="false" outlineLevel="0" collapsed="false">
      <c r="A484" s="50"/>
    </row>
    <row r="485" customFormat="false" ht="15.75" hidden="false" customHeight="false" outlineLevel="0" collapsed="false">
      <c r="A485" s="50"/>
    </row>
    <row r="486" customFormat="false" ht="15.75" hidden="false" customHeight="false" outlineLevel="0" collapsed="false">
      <c r="A486" s="50"/>
    </row>
    <row r="487" customFormat="false" ht="15.75" hidden="false" customHeight="false" outlineLevel="0" collapsed="false">
      <c r="A487" s="50"/>
    </row>
    <row r="488" customFormat="false" ht="15.75" hidden="false" customHeight="false" outlineLevel="0" collapsed="false">
      <c r="A488" s="50"/>
    </row>
    <row r="489" customFormat="false" ht="15.75" hidden="false" customHeight="false" outlineLevel="0" collapsed="false">
      <c r="A489" s="50"/>
    </row>
    <row r="490" customFormat="false" ht="15.75" hidden="false" customHeight="false" outlineLevel="0" collapsed="false">
      <c r="A490" s="50"/>
    </row>
    <row r="491" customFormat="false" ht="15.75" hidden="false" customHeight="false" outlineLevel="0" collapsed="false">
      <c r="A491" s="50"/>
    </row>
    <row r="492" customFormat="false" ht="15.75" hidden="false" customHeight="false" outlineLevel="0" collapsed="false">
      <c r="A492" s="50"/>
    </row>
    <row r="493" customFormat="false" ht="15.75" hidden="false" customHeight="false" outlineLevel="0" collapsed="false">
      <c r="A493" s="50"/>
    </row>
    <row r="494" customFormat="false" ht="15.75" hidden="false" customHeight="false" outlineLevel="0" collapsed="false">
      <c r="A494" s="50"/>
    </row>
    <row r="495" customFormat="false" ht="15.75" hidden="false" customHeight="false" outlineLevel="0" collapsed="false">
      <c r="A495" s="50"/>
    </row>
    <row r="496" customFormat="false" ht="15.75" hidden="false" customHeight="false" outlineLevel="0" collapsed="false">
      <c r="A496" s="50"/>
    </row>
    <row r="497" customFormat="false" ht="15.75" hidden="false" customHeight="false" outlineLevel="0" collapsed="false">
      <c r="A497" s="50"/>
    </row>
    <row r="498" customFormat="false" ht="15.75" hidden="false" customHeight="false" outlineLevel="0" collapsed="false">
      <c r="A498" s="50"/>
    </row>
    <row r="499" customFormat="false" ht="15.75" hidden="false" customHeight="false" outlineLevel="0" collapsed="false">
      <c r="A499" s="50"/>
    </row>
    <row r="500" customFormat="false" ht="15.75" hidden="false" customHeight="false" outlineLevel="0" collapsed="false">
      <c r="A500" s="50"/>
    </row>
    <row r="501" customFormat="false" ht="15.75" hidden="false" customHeight="false" outlineLevel="0" collapsed="false">
      <c r="A501" s="50"/>
    </row>
    <row r="502" customFormat="false" ht="15.75" hidden="false" customHeight="false" outlineLevel="0" collapsed="false">
      <c r="A502" s="50"/>
    </row>
    <row r="503" customFormat="false" ht="15.75" hidden="false" customHeight="false" outlineLevel="0" collapsed="false">
      <c r="A503" s="50"/>
    </row>
    <row r="504" customFormat="false" ht="15.75" hidden="false" customHeight="false" outlineLevel="0" collapsed="false">
      <c r="A504" s="50"/>
    </row>
    <row r="505" customFormat="false" ht="15.75" hidden="false" customHeight="false" outlineLevel="0" collapsed="false">
      <c r="A505" s="50"/>
    </row>
    <row r="506" customFormat="false" ht="15.75" hidden="false" customHeight="false" outlineLevel="0" collapsed="false">
      <c r="A506" s="50"/>
    </row>
    <row r="507" customFormat="false" ht="15.75" hidden="false" customHeight="false" outlineLevel="0" collapsed="false">
      <c r="A507" s="50"/>
    </row>
    <row r="508" customFormat="false" ht="15.75" hidden="false" customHeight="false" outlineLevel="0" collapsed="false">
      <c r="A508" s="50"/>
    </row>
    <row r="509" customFormat="false" ht="15.75" hidden="false" customHeight="false" outlineLevel="0" collapsed="false">
      <c r="A509" s="50"/>
    </row>
    <row r="510" customFormat="false" ht="15.75" hidden="false" customHeight="false" outlineLevel="0" collapsed="false">
      <c r="A510" s="50"/>
    </row>
    <row r="511" customFormat="false" ht="15.75" hidden="false" customHeight="false" outlineLevel="0" collapsed="false">
      <c r="A511" s="50"/>
    </row>
    <row r="512" customFormat="false" ht="15.75" hidden="false" customHeight="false" outlineLevel="0" collapsed="false">
      <c r="A512" s="50"/>
    </row>
    <row r="513" customFormat="false" ht="15.75" hidden="false" customHeight="false" outlineLevel="0" collapsed="false">
      <c r="A513" s="50"/>
    </row>
    <row r="514" customFormat="false" ht="15.75" hidden="false" customHeight="false" outlineLevel="0" collapsed="false">
      <c r="A514" s="50"/>
    </row>
    <row r="515" customFormat="false" ht="15.75" hidden="false" customHeight="false" outlineLevel="0" collapsed="false">
      <c r="A515" s="50"/>
    </row>
    <row r="516" customFormat="false" ht="15.75" hidden="false" customHeight="false" outlineLevel="0" collapsed="false">
      <c r="A516" s="50"/>
    </row>
    <row r="517" customFormat="false" ht="15.75" hidden="false" customHeight="false" outlineLevel="0" collapsed="false">
      <c r="A517" s="50"/>
    </row>
    <row r="518" customFormat="false" ht="15.75" hidden="false" customHeight="false" outlineLevel="0" collapsed="false">
      <c r="A518" s="50"/>
    </row>
    <row r="519" customFormat="false" ht="15.75" hidden="false" customHeight="false" outlineLevel="0" collapsed="false">
      <c r="A519" s="50"/>
    </row>
    <row r="520" customFormat="false" ht="15.75" hidden="false" customHeight="false" outlineLevel="0" collapsed="false">
      <c r="A520" s="50"/>
    </row>
    <row r="521" customFormat="false" ht="15.75" hidden="false" customHeight="false" outlineLevel="0" collapsed="false">
      <c r="A521" s="50"/>
    </row>
    <row r="522" customFormat="false" ht="15.75" hidden="false" customHeight="false" outlineLevel="0" collapsed="false">
      <c r="A522" s="50"/>
    </row>
    <row r="523" customFormat="false" ht="15.75" hidden="false" customHeight="false" outlineLevel="0" collapsed="false">
      <c r="A523" s="50"/>
    </row>
    <row r="524" customFormat="false" ht="15.75" hidden="false" customHeight="false" outlineLevel="0" collapsed="false">
      <c r="A524" s="50"/>
    </row>
    <row r="525" customFormat="false" ht="15.75" hidden="false" customHeight="false" outlineLevel="0" collapsed="false">
      <c r="A525" s="50"/>
    </row>
    <row r="526" customFormat="false" ht="15.75" hidden="false" customHeight="false" outlineLevel="0" collapsed="false">
      <c r="A526" s="50"/>
    </row>
    <row r="527" customFormat="false" ht="15.75" hidden="false" customHeight="false" outlineLevel="0" collapsed="false">
      <c r="A527" s="50"/>
    </row>
    <row r="528" customFormat="false" ht="15.75" hidden="false" customHeight="false" outlineLevel="0" collapsed="false">
      <c r="A528" s="50"/>
    </row>
    <row r="529" customFormat="false" ht="15.75" hidden="false" customHeight="false" outlineLevel="0" collapsed="false">
      <c r="A529" s="50"/>
    </row>
    <row r="530" customFormat="false" ht="15.75" hidden="false" customHeight="false" outlineLevel="0" collapsed="false">
      <c r="A530" s="50"/>
    </row>
    <row r="531" customFormat="false" ht="15.75" hidden="false" customHeight="false" outlineLevel="0" collapsed="false">
      <c r="A531" s="50"/>
    </row>
    <row r="532" customFormat="false" ht="15.75" hidden="false" customHeight="false" outlineLevel="0" collapsed="false">
      <c r="A532" s="50"/>
    </row>
    <row r="533" customFormat="false" ht="15.75" hidden="false" customHeight="false" outlineLevel="0" collapsed="false">
      <c r="A533" s="50"/>
    </row>
    <row r="534" customFormat="false" ht="15.75" hidden="false" customHeight="false" outlineLevel="0" collapsed="false">
      <c r="A534" s="50"/>
    </row>
    <row r="535" customFormat="false" ht="15.75" hidden="false" customHeight="false" outlineLevel="0" collapsed="false">
      <c r="A535" s="50"/>
    </row>
    <row r="536" customFormat="false" ht="15.75" hidden="false" customHeight="false" outlineLevel="0" collapsed="false">
      <c r="A536" s="50"/>
    </row>
    <row r="537" customFormat="false" ht="15.75" hidden="false" customHeight="false" outlineLevel="0" collapsed="false">
      <c r="A537" s="50"/>
    </row>
    <row r="538" customFormat="false" ht="15.75" hidden="false" customHeight="false" outlineLevel="0" collapsed="false">
      <c r="A538" s="50"/>
    </row>
    <row r="539" customFormat="false" ht="15.75" hidden="false" customHeight="false" outlineLevel="0" collapsed="false">
      <c r="A539" s="50"/>
    </row>
    <row r="540" customFormat="false" ht="15.75" hidden="false" customHeight="false" outlineLevel="0" collapsed="false">
      <c r="A540" s="50"/>
    </row>
    <row r="541" customFormat="false" ht="15.75" hidden="false" customHeight="false" outlineLevel="0" collapsed="false">
      <c r="A541" s="50"/>
    </row>
    <row r="542" customFormat="false" ht="15.75" hidden="false" customHeight="false" outlineLevel="0" collapsed="false">
      <c r="A542" s="50"/>
    </row>
    <row r="543" customFormat="false" ht="15.75" hidden="false" customHeight="false" outlineLevel="0" collapsed="false">
      <c r="A543" s="50"/>
    </row>
    <row r="544" customFormat="false" ht="15.75" hidden="false" customHeight="false" outlineLevel="0" collapsed="false">
      <c r="A544" s="50"/>
    </row>
    <row r="545" customFormat="false" ht="15.75" hidden="false" customHeight="false" outlineLevel="0" collapsed="false">
      <c r="A545" s="50"/>
    </row>
    <row r="546" customFormat="false" ht="15.75" hidden="false" customHeight="false" outlineLevel="0" collapsed="false">
      <c r="A546" s="50"/>
    </row>
    <row r="547" customFormat="false" ht="15.75" hidden="false" customHeight="false" outlineLevel="0" collapsed="false">
      <c r="A547" s="50"/>
    </row>
    <row r="548" customFormat="false" ht="15.75" hidden="false" customHeight="false" outlineLevel="0" collapsed="false">
      <c r="A548" s="50"/>
    </row>
    <row r="549" customFormat="false" ht="15.75" hidden="false" customHeight="false" outlineLevel="0" collapsed="false">
      <c r="A549" s="50"/>
    </row>
    <row r="550" customFormat="false" ht="15.75" hidden="false" customHeight="false" outlineLevel="0" collapsed="false">
      <c r="A550" s="50"/>
    </row>
    <row r="551" customFormat="false" ht="15.75" hidden="false" customHeight="false" outlineLevel="0" collapsed="false">
      <c r="A551" s="50"/>
    </row>
    <row r="552" customFormat="false" ht="15.75" hidden="false" customHeight="false" outlineLevel="0" collapsed="false">
      <c r="A552" s="50"/>
    </row>
    <row r="553" customFormat="false" ht="15.75" hidden="false" customHeight="false" outlineLevel="0" collapsed="false">
      <c r="A553" s="50"/>
    </row>
    <row r="554" customFormat="false" ht="15.75" hidden="false" customHeight="false" outlineLevel="0" collapsed="false">
      <c r="A554" s="50"/>
    </row>
    <row r="555" customFormat="false" ht="15.75" hidden="false" customHeight="false" outlineLevel="0" collapsed="false">
      <c r="A555" s="50"/>
    </row>
    <row r="556" customFormat="false" ht="15.75" hidden="false" customHeight="false" outlineLevel="0" collapsed="false">
      <c r="A556" s="50"/>
    </row>
    <row r="557" customFormat="false" ht="15.75" hidden="false" customHeight="false" outlineLevel="0" collapsed="false">
      <c r="A557" s="50"/>
    </row>
    <row r="558" customFormat="false" ht="15.75" hidden="false" customHeight="false" outlineLevel="0" collapsed="false">
      <c r="A558" s="50"/>
    </row>
    <row r="559" customFormat="false" ht="15.75" hidden="false" customHeight="false" outlineLevel="0" collapsed="false">
      <c r="A559" s="50"/>
    </row>
    <row r="560" customFormat="false" ht="15.75" hidden="false" customHeight="false" outlineLevel="0" collapsed="false">
      <c r="A560" s="50"/>
    </row>
    <row r="561" customFormat="false" ht="15.75" hidden="false" customHeight="false" outlineLevel="0" collapsed="false">
      <c r="A561" s="50"/>
    </row>
    <row r="562" customFormat="false" ht="15.75" hidden="false" customHeight="false" outlineLevel="0" collapsed="false">
      <c r="A562" s="50"/>
    </row>
    <row r="563" customFormat="false" ht="15.75" hidden="false" customHeight="false" outlineLevel="0" collapsed="false">
      <c r="A563" s="50"/>
    </row>
    <row r="564" customFormat="false" ht="15.75" hidden="false" customHeight="false" outlineLevel="0" collapsed="false">
      <c r="A564" s="50"/>
    </row>
    <row r="565" customFormat="false" ht="15.75" hidden="false" customHeight="false" outlineLevel="0" collapsed="false">
      <c r="A565" s="50"/>
    </row>
    <row r="566" customFormat="false" ht="15.75" hidden="false" customHeight="false" outlineLevel="0" collapsed="false">
      <c r="A566" s="50"/>
    </row>
    <row r="567" customFormat="false" ht="15.75" hidden="false" customHeight="false" outlineLevel="0" collapsed="false">
      <c r="A567" s="50"/>
    </row>
    <row r="568" customFormat="false" ht="15.75" hidden="false" customHeight="false" outlineLevel="0" collapsed="false">
      <c r="A568" s="50"/>
    </row>
    <row r="569" customFormat="false" ht="15.75" hidden="false" customHeight="false" outlineLevel="0" collapsed="false">
      <c r="A569" s="50"/>
    </row>
    <row r="570" customFormat="false" ht="15.75" hidden="false" customHeight="false" outlineLevel="0" collapsed="false">
      <c r="A570" s="50"/>
    </row>
    <row r="571" customFormat="false" ht="15.75" hidden="false" customHeight="false" outlineLevel="0" collapsed="false">
      <c r="A571" s="50"/>
    </row>
    <row r="572" customFormat="false" ht="15.75" hidden="false" customHeight="false" outlineLevel="0" collapsed="false">
      <c r="A572" s="50"/>
    </row>
    <row r="573" customFormat="false" ht="15.75" hidden="false" customHeight="false" outlineLevel="0" collapsed="false">
      <c r="A573" s="50"/>
    </row>
    <row r="574" customFormat="false" ht="15.75" hidden="false" customHeight="false" outlineLevel="0" collapsed="false">
      <c r="A574" s="50"/>
    </row>
    <row r="575" customFormat="false" ht="15.75" hidden="false" customHeight="false" outlineLevel="0" collapsed="false">
      <c r="A575" s="50"/>
    </row>
    <row r="576" customFormat="false" ht="15.75" hidden="false" customHeight="false" outlineLevel="0" collapsed="false">
      <c r="A576" s="50"/>
    </row>
    <row r="577" customFormat="false" ht="15.75" hidden="false" customHeight="false" outlineLevel="0" collapsed="false">
      <c r="A577" s="50"/>
    </row>
    <row r="578" customFormat="false" ht="15.75" hidden="false" customHeight="false" outlineLevel="0" collapsed="false">
      <c r="A578" s="50"/>
    </row>
    <row r="579" customFormat="false" ht="15.75" hidden="false" customHeight="false" outlineLevel="0" collapsed="false">
      <c r="A579" s="50"/>
    </row>
    <row r="580" customFormat="false" ht="15.75" hidden="false" customHeight="false" outlineLevel="0" collapsed="false">
      <c r="A580" s="50"/>
    </row>
    <row r="581" customFormat="false" ht="15.75" hidden="false" customHeight="false" outlineLevel="0" collapsed="false">
      <c r="A581" s="50"/>
    </row>
    <row r="582" customFormat="false" ht="15.75" hidden="false" customHeight="false" outlineLevel="0" collapsed="false">
      <c r="A582" s="50"/>
    </row>
    <row r="583" customFormat="false" ht="15.75" hidden="false" customHeight="false" outlineLevel="0" collapsed="false">
      <c r="A583" s="50"/>
    </row>
    <row r="584" customFormat="false" ht="15.75" hidden="false" customHeight="false" outlineLevel="0" collapsed="false">
      <c r="A584" s="50"/>
    </row>
    <row r="585" customFormat="false" ht="15.75" hidden="false" customHeight="false" outlineLevel="0" collapsed="false">
      <c r="A585" s="50"/>
    </row>
    <row r="586" customFormat="false" ht="15.75" hidden="false" customHeight="false" outlineLevel="0" collapsed="false">
      <c r="A586" s="50"/>
    </row>
    <row r="587" customFormat="false" ht="15.75" hidden="false" customHeight="false" outlineLevel="0" collapsed="false">
      <c r="A587" s="50"/>
    </row>
    <row r="588" customFormat="false" ht="15.75" hidden="false" customHeight="false" outlineLevel="0" collapsed="false">
      <c r="A588" s="50"/>
    </row>
    <row r="589" customFormat="false" ht="15.75" hidden="false" customHeight="false" outlineLevel="0" collapsed="false">
      <c r="A589" s="50"/>
    </row>
    <row r="590" customFormat="false" ht="15.75" hidden="false" customHeight="false" outlineLevel="0" collapsed="false">
      <c r="A590" s="50"/>
    </row>
    <row r="591" customFormat="false" ht="15.75" hidden="false" customHeight="false" outlineLevel="0" collapsed="false">
      <c r="A591" s="50"/>
    </row>
    <row r="592" customFormat="false" ht="15.75" hidden="false" customHeight="false" outlineLevel="0" collapsed="false">
      <c r="A592" s="50"/>
    </row>
    <row r="593" customFormat="false" ht="15.75" hidden="false" customHeight="false" outlineLevel="0" collapsed="false">
      <c r="A593" s="50"/>
    </row>
    <row r="594" customFormat="false" ht="15.75" hidden="false" customHeight="false" outlineLevel="0" collapsed="false">
      <c r="A594" s="50"/>
    </row>
    <row r="595" customFormat="false" ht="15.75" hidden="false" customHeight="false" outlineLevel="0" collapsed="false">
      <c r="A595" s="50"/>
    </row>
    <row r="596" customFormat="false" ht="15.75" hidden="false" customHeight="false" outlineLevel="0" collapsed="false">
      <c r="A596" s="50"/>
    </row>
    <row r="597" customFormat="false" ht="15.75" hidden="false" customHeight="false" outlineLevel="0" collapsed="false">
      <c r="A597" s="50"/>
    </row>
    <row r="598" customFormat="false" ht="15.75" hidden="false" customHeight="false" outlineLevel="0" collapsed="false">
      <c r="A598" s="50"/>
    </row>
    <row r="599" customFormat="false" ht="15.75" hidden="false" customHeight="false" outlineLevel="0" collapsed="false">
      <c r="A599" s="50"/>
    </row>
    <row r="600" customFormat="false" ht="15.75" hidden="false" customHeight="false" outlineLevel="0" collapsed="false">
      <c r="A600" s="50"/>
    </row>
    <row r="601" customFormat="false" ht="15.75" hidden="false" customHeight="false" outlineLevel="0" collapsed="false">
      <c r="A601" s="50"/>
    </row>
    <row r="602" customFormat="false" ht="15.75" hidden="false" customHeight="false" outlineLevel="0" collapsed="false">
      <c r="A602" s="50"/>
    </row>
    <row r="603" customFormat="false" ht="15.75" hidden="false" customHeight="false" outlineLevel="0" collapsed="false">
      <c r="A603" s="50"/>
    </row>
    <row r="604" customFormat="false" ht="15.75" hidden="false" customHeight="false" outlineLevel="0" collapsed="false">
      <c r="A604" s="50"/>
    </row>
    <row r="605" customFormat="false" ht="15.75" hidden="false" customHeight="false" outlineLevel="0" collapsed="false">
      <c r="A605" s="50"/>
    </row>
    <row r="606" customFormat="false" ht="15.75" hidden="false" customHeight="false" outlineLevel="0" collapsed="false">
      <c r="A606" s="50"/>
    </row>
    <row r="607" customFormat="false" ht="15.75" hidden="false" customHeight="false" outlineLevel="0" collapsed="false">
      <c r="A607" s="50"/>
    </row>
    <row r="608" customFormat="false" ht="15.75" hidden="false" customHeight="false" outlineLevel="0" collapsed="false">
      <c r="A608" s="50"/>
    </row>
    <row r="609" customFormat="false" ht="15.75" hidden="false" customHeight="false" outlineLevel="0" collapsed="false">
      <c r="A609" s="50"/>
    </row>
    <row r="610" customFormat="false" ht="15.75" hidden="false" customHeight="false" outlineLevel="0" collapsed="false">
      <c r="A610" s="50"/>
    </row>
    <row r="611" customFormat="false" ht="15.75" hidden="false" customHeight="false" outlineLevel="0" collapsed="false">
      <c r="A611" s="50"/>
    </row>
    <row r="612" customFormat="false" ht="15.75" hidden="false" customHeight="false" outlineLevel="0" collapsed="false">
      <c r="A612" s="50"/>
    </row>
    <row r="613" customFormat="false" ht="15.75" hidden="false" customHeight="false" outlineLevel="0" collapsed="false">
      <c r="A613" s="50"/>
    </row>
    <row r="614" customFormat="false" ht="15.75" hidden="false" customHeight="false" outlineLevel="0" collapsed="false">
      <c r="A614" s="50"/>
    </row>
    <row r="615" customFormat="false" ht="15.75" hidden="false" customHeight="false" outlineLevel="0" collapsed="false">
      <c r="A615" s="50"/>
    </row>
    <row r="616" customFormat="false" ht="15.75" hidden="false" customHeight="false" outlineLevel="0" collapsed="false">
      <c r="A616" s="50"/>
    </row>
    <row r="617" customFormat="false" ht="15.75" hidden="false" customHeight="false" outlineLevel="0" collapsed="false">
      <c r="A617" s="50"/>
    </row>
    <row r="618" customFormat="false" ht="15.75" hidden="false" customHeight="false" outlineLevel="0" collapsed="false">
      <c r="A618" s="50"/>
    </row>
    <row r="619" customFormat="false" ht="15.75" hidden="false" customHeight="false" outlineLevel="0" collapsed="false">
      <c r="A619" s="50"/>
    </row>
    <row r="620" customFormat="false" ht="15.75" hidden="false" customHeight="false" outlineLevel="0" collapsed="false">
      <c r="A620" s="50"/>
    </row>
    <row r="621" customFormat="false" ht="15.75" hidden="false" customHeight="false" outlineLevel="0" collapsed="false">
      <c r="A621" s="50"/>
    </row>
    <row r="622" customFormat="false" ht="15.75" hidden="false" customHeight="false" outlineLevel="0" collapsed="false">
      <c r="A622" s="50"/>
    </row>
    <row r="623" customFormat="false" ht="15.75" hidden="false" customHeight="false" outlineLevel="0" collapsed="false">
      <c r="A623" s="50"/>
    </row>
    <row r="624" customFormat="false" ht="15.75" hidden="false" customHeight="false" outlineLevel="0" collapsed="false">
      <c r="A624" s="50"/>
    </row>
    <row r="625" customFormat="false" ht="15.75" hidden="false" customHeight="false" outlineLevel="0" collapsed="false">
      <c r="A625" s="50"/>
    </row>
    <row r="626" customFormat="false" ht="15.75" hidden="false" customHeight="false" outlineLevel="0" collapsed="false">
      <c r="A626" s="50"/>
    </row>
    <row r="627" customFormat="false" ht="15.75" hidden="false" customHeight="false" outlineLevel="0" collapsed="false">
      <c r="A627" s="50"/>
    </row>
    <row r="628" customFormat="false" ht="15.75" hidden="false" customHeight="false" outlineLevel="0" collapsed="false">
      <c r="A628" s="50"/>
    </row>
    <row r="629" customFormat="false" ht="15.75" hidden="false" customHeight="false" outlineLevel="0" collapsed="false">
      <c r="A629" s="50"/>
    </row>
    <row r="630" customFormat="false" ht="15.75" hidden="false" customHeight="false" outlineLevel="0" collapsed="false">
      <c r="A630" s="50"/>
    </row>
    <row r="631" customFormat="false" ht="15.75" hidden="false" customHeight="false" outlineLevel="0" collapsed="false">
      <c r="A631" s="50"/>
    </row>
    <row r="632" customFormat="false" ht="15.75" hidden="false" customHeight="false" outlineLevel="0" collapsed="false">
      <c r="A632" s="50"/>
    </row>
    <row r="633" customFormat="false" ht="15.75" hidden="false" customHeight="false" outlineLevel="0" collapsed="false">
      <c r="A633" s="50"/>
    </row>
    <row r="634" customFormat="false" ht="15.75" hidden="false" customHeight="false" outlineLevel="0" collapsed="false">
      <c r="A634" s="50"/>
    </row>
    <row r="635" customFormat="false" ht="15.75" hidden="false" customHeight="false" outlineLevel="0" collapsed="false">
      <c r="A635" s="50"/>
    </row>
    <row r="636" customFormat="false" ht="15.75" hidden="false" customHeight="false" outlineLevel="0" collapsed="false">
      <c r="A636" s="50"/>
    </row>
    <row r="637" customFormat="false" ht="15.75" hidden="false" customHeight="false" outlineLevel="0" collapsed="false">
      <c r="A637" s="50"/>
    </row>
    <row r="638" customFormat="false" ht="15.75" hidden="false" customHeight="false" outlineLevel="0" collapsed="false">
      <c r="A638" s="50"/>
    </row>
    <row r="639" customFormat="false" ht="15.75" hidden="false" customHeight="false" outlineLevel="0" collapsed="false">
      <c r="A639" s="50"/>
    </row>
    <row r="640" customFormat="false" ht="15.75" hidden="false" customHeight="false" outlineLevel="0" collapsed="false">
      <c r="A640" s="50"/>
    </row>
    <row r="641" customFormat="false" ht="15.75" hidden="false" customHeight="false" outlineLevel="0" collapsed="false">
      <c r="A641" s="50"/>
    </row>
    <row r="642" customFormat="false" ht="15.75" hidden="false" customHeight="false" outlineLevel="0" collapsed="false">
      <c r="A642" s="50"/>
    </row>
    <row r="643" customFormat="false" ht="15.75" hidden="false" customHeight="false" outlineLevel="0" collapsed="false">
      <c r="A643" s="50"/>
    </row>
    <row r="644" customFormat="false" ht="15.75" hidden="false" customHeight="false" outlineLevel="0" collapsed="false">
      <c r="A644" s="50"/>
    </row>
    <row r="645" customFormat="false" ht="15.75" hidden="false" customHeight="false" outlineLevel="0" collapsed="false">
      <c r="A645" s="50"/>
    </row>
    <row r="646" customFormat="false" ht="15.75" hidden="false" customHeight="false" outlineLevel="0" collapsed="false">
      <c r="A646" s="50"/>
    </row>
    <row r="647" customFormat="false" ht="15.75" hidden="false" customHeight="false" outlineLevel="0" collapsed="false">
      <c r="A647" s="50"/>
    </row>
    <row r="648" customFormat="false" ht="15.75" hidden="false" customHeight="false" outlineLevel="0" collapsed="false">
      <c r="A648" s="50"/>
    </row>
    <row r="649" customFormat="false" ht="15.75" hidden="false" customHeight="false" outlineLevel="0" collapsed="false">
      <c r="A649" s="50"/>
    </row>
    <row r="650" customFormat="false" ht="15.75" hidden="false" customHeight="false" outlineLevel="0" collapsed="false">
      <c r="A650" s="50"/>
    </row>
    <row r="651" customFormat="false" ht="15.75" hidden="false" customHeight="false" outlineLevel="0" collapsed="false">
      <c r="A651" s="50"/>
    </row>
    <row r="652" customFormat="false" ht="15.75" hidden="false" customHeight="false" outlineLevel="0" collapsed="false">
      <c r="A652" s="50"/>
    </row>
    <row r="653" customFormat="false" ht="15.75" hidden="false" customHeight="false" outlineLevel="0" collapsed="false">
      <c r="A653" s="50"/>
    </row>
    <row r="654" customFormat="false" ht="15.75" hidden="false" customHeight="false" outlineLevel="0" collapsed="false">
      <c r="A654" s="50"/>
    </row>
    <row r="655" customFormat="false" ht="15.75" hidden="false" customHeight="false" outlineLevel="0" collapsed="false">
      <c r="A655" s="50"/>
    </row>
    <row r="656" customFormat="false" ht="15.75" hidden="false" customHeight="false" outlineLevel="0" collapsed="false">
      <c r="A656" s="50"/>
    </row>
    <row r="657" customFormat="false" ht="15.75" hidden="false" customHeight="false" outlineLevel="0" collapsed="false">
      <c r="A657" s="50"/>
    </row>
    <row r="658" customFormat="false" ht="15.75" hidden="false" customHeight="false" outlineLevel="0" collapsed="false">
      <c r="A658" s="50"/>
    </row>
    <row r="659" customFormat="false" ht="15.75" hidden="false" customHeight="false" outlineLevel="0" collapsed="false">
      <c r="A659" s="50"/>
    </row>
    <row r="660" customFormat="false" ht="15.75" hidden="false" customHeight="false" outlineLevel="0" collapsed="false">
      <c r="A660" s="50"/>
    </row>
    <row r="661" customFormat="false" ht="15.75" hidden="false" customHeight="false" outlineLevel="0" collapsed="false">
      <c r="A661" s="50"/>
    </row>
    <row r="662" customFormat="false" ht="15.75" hidden="false" customHeight="false" outlineLevel="0" collapsed="false">
      <c r="A662" s="50"/>
    </row>
    <row r="663" customFormat="false" ht="15.75" hidden="false" customHeight="false" outlineLevel="0" collapsed="false">
      <c r="A663" s="50"/>
    </row>
    <row r="664" customFormat="false" ht="15.75" hidden="false" customHeight="false" outlineLevel="0" collapsed="false">
      <c r="A664" s="50"/>
    </row>
    <row r="665" customFormat="false" ht="15.75" hidden="false" customHeight="false" outlineLevel="0" collapsed="false">
      <c r="A665" s="50"/>
    </row>
    <row r="666" customFormat="false" ht="15.75" hidden="false" customHeight="false" outlineLevel="0" collapsed="false">
      <c r="A666" s="50"/>
    </row>
    <row r="667" customFormat="false" ht="15.75" hidden="false" customHeight="false" outlineLevel="0" collapsed="false">
      <c r="A667" s="50"/>
    </row>
    <row r="668" customFormat="false" ht="15.75" hidden="false" customHeight="false" outlineLevel="0" collapsed="false">
      <c r="A668" s="50"/>
    </row>
    <row r="669" customFormat="false" ht="15.75" hidden="false" customHeight="false" outlineLevel="0" collapsed="false">
      <c r="A669" s="50"/>
    </row>
    <row r="670" customFormat="false" ht="15.75" hidden="false" customHeight="false" outlineLevel="0" collapsed="false">
      <c r="A670" s="50"/>
    </row>
    <row r="671" customFormat="false" ht="15.75" hidden="false" customHeight="false" outlineLevel="0" collapsed="false">
      <c r="A671" s="50"/>
    </row>
    <row r="672" customFormat="false" ht="15.75" hidden="false" customHeight="false" outlineLevel="0" collapsed="false">
      <c r="A672" s="50"/>
    </row>
    <row r="673" customFormat="false" ht="15.75" hidden="false" customHeight="false" outlineLevel="0" collapsed="false">
      <c r="A673" s="50"/>
    </row>
    <row r="674" customFormat="false" ht="15.75" hidden="false" customHeight="false" outlineLevel="0" collapsed="false">
      <c r="A674" s="50"/>
    </row>
    <row r="675" customFormat="false" ht="15.75" hidden="false" customHeight="false" outlineLevel="0" collapsed="false">
      <c r="A675" s="50"/>
    </row>
    <row r="676" customFormat="false" ht="15.75" hidden="false" customHeight="false" outlineLevel="0" collapsed="false">
      <c r="A676" s="50"/>
    </row>
    <row r="677" customFormat="false" ht="15.75" hidden="false" customHeight="false" outlineLevel="0" collapsed="false">
      <c r="A677" s="50"/>
    </row>
    <row r="678" customFormat="false" ht="15.75" hidden="false" customHeight="false" outlineLevel="0" collapsed="false">
      <c r="A678" s="50"/>
    </row>
    <row r="679" customFormat="false" ht="15.75" hidden="false" customHeight="false" outlineLevel="0" collapsed="false">
      <c r="A679" s="50"/>
    </row>
    <row r="680" customFormat="false" ht="15.75" hidden="false" customHeight="false" outlineLevel="0" collapsed="false">
      <c r="A680" s="50"/>
    </row>
    <row r="681" customFormat="false" ht="15.75" hidden="false" customHeight="false" outlineLevel="0" collapsed="false">
      <c r="A681" s="50"/>
    </row>
    <row r="682" customFormat="false" ht="15.75" hidden="false" customHeight="false" outlineLevel="0" collapsed="false">
      <c r="A682" s="50"/>
    </row>
    <row r="683" customFormat="false" ht="15.75" hidden="false" customHeight="false" outlineLevel="0" collapsed="false">
      <c r="A683" s="50"/>
    </row>
    <row r="684" customFormat="false" ht="15.75" hidden="false" customHeight="false" outlineLevel="0" collapsed="false">
      <c r="A684" s="50"/>
    </row>
    <row r="685" customFormat="false" ht="15.75" hidden="false" customHeight="false" outlineLevel="0" collapsed="false">
      <c r="A685" s="50"/>
    </row>
    <row r="686" customFormat="false" ht="15.75" hidden="false" customHeight="false" outlineLevel="0" collapsed="false">
      <c r="A686" s="50"/>
    </row>
    <row r="687" customFormat="false" ht="15.75" hidden="false" customHeight="false" outlineLevel="0" collapsed="false">
      <c r="A687" s="50"/>
    </row>
    <row r="688" customFormat="false" ht="15.75" hidden="false" customHeight="false" outlineLevel="0" collapsed="false">
      <c r="A688" s="50"/>
    </row>
    <row r="689" customFormat="false" ht="15.75" hidden="false" customHeight="false" outlineLevel="0" collapsed="false">
      <c r="A689" s="50"/>
    </row>
    <row r="690" customFormat="false" ht="15.75" hidden="false" customHeight="false" outlineLevel="0" collapsed="false">
      <c r="A690" s="50"/>
    </row>
    <row r="691" customFormat="false" ht="15.75" hidden="false" customHeight="false" outlineLevel="0" collapsed="false">
      <c r="A691" s="50"/>
    </row>
    <row r="692" customFormat="false" ht="15.75" hidden="false" customHeight="false" outlineLevel="0" collapsed="false">
      <c r="A692" s="50"/>
    </row>
    <row r="693" customFormat="false" ht="15.75" hidden="false" customHeight="false" outlineLevel="0" collapsed="false">
      <c r="A693" s="50"/>
    </row>
    <row r="694" customFormat="false" ht="15.75" hidden="false" customHeight="false" outlineLevel="0" collapsed="false">
      <c r="A694" s="50"/>
    </row>
    <row r="695" customFormat="false" ht="15.75" hidden="false" customHeight="false" outlineLevel="0" collapsed="false">
      <c r="A695" s="50"/>
    </row>
    <row r="696" customFormat="false" ht="15.75" hidden="false" customHeight="false" outlineLevel="0" collapsed="false">
      <c r="A696" s="50"/>
    </row>
    <row r="697" customFormat="false" ht="15.75" hidden="false" customHeight="false" outlineLevel="0" collapsed="false">
      <c r="A697" s="50"/>
    </row>
    <row r="698" customFormat="false" ht="15.75" hidden="false" customHeight="false" outlineLevel="0" collapsed="false">
      <c r="A698" s="50"/>
    </row>
    <row r="699" customFormat="false" ht="15.75" hidden="false" customHeight="false" outlineLevel="0" collapsed="false">
      <c r="A699" s="50"/>
    </row>
    <row r="700" customFormat="false" ht="15.75" hidden="false" customHeight="false" outlineLevel="0" collapsed="false">
      <c r="A700" s="50"/>
    </row>
    <row r="701" customFormat="false" ht="15.75" hidden="false" customHeight="false" outlineLevel="0" collapsed="false">
      <c r="A701" s="50"/>
    </row>
    <row r="702" customFormat="false" ht="15.75" hidden="false" customHeight="false" outlineLevel="0" collapsed="false">
      <c r="A702" s="50"/>
    </row>
    <row r="703" customFormat="false" ht="15.75" hidden="false" customHeight="false" outlineLevel="0" collapsed="false">
      <c r="A703" s="50"/>
    </row>
    <row r="704" customFormat="false" ht="15.75" hidden="false" customHeight="false" outlineLevel="0" collapsed="false">
      <c r="A704" s="50"/>
    </row>
    <row r="705" customFormat="false" ht="15.75" hidden="false" customHeight="false" outlineLevel="0" collapsed="false">
      <c r="A705" s="50"/>
    </row>
    <row r="706" customFormat="false" ht="15.75" hidden="false" customHeight="false" outlineLevel="0" collapsed="false">
      <c r="A706" s="50"/>
    </row>
    <row r="707" customFormat="false" ht="15.75" hidden="false" customHeight="false" outlineLevel="0" collapsed="false">
      <c r="A707" s="50"/>
    </row>
    <row r="708" customFormat="false" ht="15.75" hidden="false" customHeight="false" outlineLevel="0" collapsed="false">
      <c r="A708" s="50"/>
    </row>
    <row r="709" customFormat="false" ht="15.75" hidden="false" customHeight="false" outlineLevel="0" collapsed="false">
      <c r="A709" s="50"/>
    </row>
    <row r="710" customFormat="false" ht="15.75" hidden="false" customHeight="false" outlineLevel="0" collapsed="false">
      <c r="A710" s="50"/>
    </row>
    <row r="711" customFormat="false" ht="15.75" hidden="false" customHeight="false" outlineLevel="0" collapsed="false">
      <c r="A711" s="50"/>
    </row>
    <row r="712" customFormat="false" ht="15.75" hidden="false" customHeight="false" outlineLevel="0" collapsed="false">
      <c r="A712" s="50"/>
    </row>
    <row r="713" customFormat="false" ht="15.75" hidden="false" customHeight="false" outlineLevel="0" collapsed="false">
      <c r="A713" s="50"/>
    </row>
    <row r="714" customFormat="false" ht="15.75" hidden="false" customHeight="false" outlineLevel="0" collapsed="false">
      <c r="A714" s="50"/>
    </row>
    <row r="715" customFormat="false" ht="15.75" hidden="false" customHeight="false" outlineLevel="0" collapsed="false">
      <c r="A715" s="50"/>
    </row>
    <row r="716" customFormat="false" ht="15.75" hidden="false" customHeight="false" outlineLevel="0" collapsed="false">
      <c r="A716" s="50"/>
    </row>
    <row r="717" customFormat="false" ht="15.75" hidden="false" customHeight="false" outlineLevel="0" collapsed="false">
      <c r="A717" s="50"/>
    </row>
    <row r="718" customFormat="false" ht="15.75" hidden="false" customHeight="false" outlineLevel="0" collapsed="false">
      <c r="A718" s="50"/>
    </row>
    <row r="719" customFormat="false" ht="15.75" hidden="false" customHeight="false" outlineLevel="0" collapsed="false">
      <c r="A719" s="50"/>
    </row>
    <row r="720" customFormat="false" ht="15.75" hidden="false" customHeight="false" outlineLevel="0" collapsed="false">
      <c r="A720" s="50"/>
    </row>
    <row r="721" customFormat="false" ht="15.75" hidden="false" customHeight="false" outlineLevel="0" collapsed="false">
      <c r="A721" s="50"/>
    </row>
    <row r="722" customFormat="false" ht="15.75" hidden="false" customHeight="false" outlineLevel="0" collapsed="false">
      <c r="A722" s="50"/>
    </row>
    <row r="723" customFormat="false" ht="15.75" hidden="false" customHeight="false" outlineLevel="0" collapsed="false">
      <c r="A723" s="50"/>
    </row>
    <row r="724" customFormat="false" ht="15.75" hidden="false" customHeight="false" outlineLevel="0" collapsed="false">
      <c r="A724" s="50"/>
    </row>
    <row r="725" customFormat="false" ht="15.75" hidden="false" customHeight="false" outlineLevel="0" collapsed="false">
      <c r="A725" s="50"/>
    </row>
    <row r="726" customFormat="false" ht="15.75" hidden="false" customHeight="false" outlineLevel="0" collapsed="false">
      <c r="A726" s="50"/>
    </row>
    <row r="727" customFormat="false" ht="15.75" hidden="false" customHeight="false" outlineLevel="0" collapsed="false">
      <c r="A727" s="50"/>
    </row>
    <row r="728" customFormat="false" ht="15.75" hidden="false" customHeight="false" outlineLevel="0" collapsed="false">
      <c r="A728" s="50"/>
    </row>
    <row r="729" customFormat="false" ht="15.75" hidden="false" customHeight="false" outlineLevel="0" collapsed="false">
      <c r="A729" s="50"/>
    </row>
    <row r="730" customFormat="false" ht="15.75" hidden="false" customHeight="false" outlineLevel="0" collapsed="false">
      <c r="A730" s="50"/>
    </row>
    <row r="731" customFormat="false" ht="15.75" hidden="false" customHeight="false" outlineLevel="0" collapsed="false">
      <c r="A731" s="50"/>
    </row>
    <row r="732" customFormat="false" ht="15.75" hidden="false" customHeight="false" outlineLevel="0" collapsed="false">
      <c r="A732" s="50"/>
    </row>
    <row r="733" customFormat="false" ht="15.75" hidden="false" customHeight="false" outlineLevel="0" collapsed="false">
      <c r="A733" s="50"/>
    </row>
    <row r="734" customFormat="false" ht="15.75" hidden="false" customHeight="false" outlineLevel="0" collapsed="false">
      <c r="A734" s="50"/>
    </row>
    <row r="735" customFormat="false" ht="15.75" hidden="false" customHeight="false" outlineLevel="0" collapsed="false">
      <c r="A735" s="50"/>
    </row>
    <row r="736" customFormat="false" ht="15.75" hidden="false" customHeight="false" outlineLevel="0" collapsed="false">
      <c r="A736" s="50"/>
    </row>
    <row r="737" customFormat="false" ht="15.75" hidden="false" customHeight="false" outlineLevel="0" collapsed="false">
      <c r="A737" s="50"/>
    </row>
    <row r="738" customFormat="false" ht="15.75" hidden="false" customHeight="false" outlineLevel="0" collapsed="false">
      <c r="A738" s="50"/>
    </row>
    <row r="739" customFormat="false" ht="15.75" hidden="false" customHeight="false" outlineLevel="0" collapsed="false">
      <c r="A739" s="50"/>
    </row>
    <row r="740" customFormat="false" ht="15.75" hidden="false" customHeight="false" outlineLevel="0" collapsed="false">
      <c r="A740" s="50"/>
    </row>
    <row r="741" customFormat="false" ht="15.75" hidden="false" customHeight="false" outlineLevel="0" collapsed="false">
      <c r="A741" s="50"/>
    </row>
    <row r="742" customFormat="false" ht="15.75" hidden="false" customHeight="false" outlineLevel="0" collapsed="false">
      <c r="A742" s="50"/>
    </row>
    <row r="743" customFormat="false" ht="15.75" hidden="false" customHeight="false" outlineLevel="0" collapsed="false">
      <c r="A743" s="50"/>
    </row>
    <row r="744" customFormat="false" ht="15.75" hidden="false" customHeight="false" outlineLevel="0" collapsed="false">
      <c r="A744" s="50"/>
    </row>
    <row r="745" customFormat="false" ht="15.75" hidden="false" customHeight="false" outlineLevel="0" collapsed="false">
      <c r="A745" s="50"/>
    </row>
    <row r="746" customFormat="false" ht="15.75" hidden="false" customHeight="false" outlineLevel="0" collapsed="false">
      <c r="A746" s="50"/>
    </row>
    <row r="747" customFormat="false" ht="15.75" hidden="false" customHeight="false" outlineLevel="0" collapsed="false">
      <c r="A747" s="50"/>
    </row>
    <row r="748" customFormat="false" ht="15.75" hidden="false" customHeight="false" outlineLevel="0" collapsed="false">
      <c r="A748" s="50"/>
    </row>
    <row r="749" customFormat="false" ht="15.75" hidden="false" customHeight="false" outlineLevel="0" collapsed="false">
      <c r="A749" s="50"/>
    </row>
    <row r="750" customFormat="false" ht="15.75" hidden="false" customHeight="false" outlineLevel="0" collapsed="false">
      <c r="A750" s="50"/>
    </row>
    <row r="751" customFormat="false" ht="15.75" hidden="false" customHeight="false" outlineLevel="0" collapsed="false">
      <c r="A751" s="50"/>
    </row>
    <row r="752" customFormat="false" ht="15.75" hidden="false" customHeight="false" outlineLevel="0" collapsed="false">
      <c r="A752" s="50"/>
    </row>
    <row r="753" customFormat="false" ht="15.75" hidden="false" customHeight="false" outlineLevel="0" collapsed="false">
      <c r="A753" s="50"/>
    </row>
    <row r="754" customFormat="false" ht="15.75" hidden="false" customHeight="false" outlineLevel="0" collapsed="false">
      <c r="A754" s="50"/>
    </row>
    <row r="755" customFormat="false" ht="15.75" hidden="false" customHeight="false" outlineLevel="0" collapsed="false">
      <c r="A755" s="50"/>
    </row>
    <row r="756" customFormat="false" ht="15.75" hidden="false" customHeight="false" outlineLevel="0" collapsed="false">
      <c r="A756" s="50"/>
    </row>
    <row r="757" customFormat="false" ht="15.75" hidden="false" customHeight="false" outlineLevel="0" collapsed="false">
      <c r="A757" s="50"/>
    </row>
    <row r="758" customFormat="false" ht="15.75" hidden="false" customHeight="false" outlineLevel="0" collapsed="false">
      <c r="A758" s="50"/>
    </row>
    <row r="759" customFormat="false" ht="15.75" hidden="false" customHeight="false" outlineLevel="0" collapsed="false">
      <c r="A759" s="50"/>
    </row>
    <row r="760" customFormat="false" ht="15.75" hidden="false" customHeight="false" outlineLevel="0" collapsed="false">
      <c r="A760" s="50"/>
    </row>
    <row r="761" customFormat="false" ht="15.75" hidden="false" customHeight="false" outlineLevel="0" collapsed="false">
      <c r="A761" s="50"/>
    </row>
    <row r="762" customFormat="false" ht="15.75" hidden="false" customHeight="false" outlineLevel="0" collapsed="false">
      <c r="A762" s="50"/>
    </row>
    <row r="763" customFormat="false" ht="15.75" hidden="false" customHeight="false" outlineLevel="0" collapsed="false">
      <c r="A763" s="50"/>
    </row>
    <row r="764" customFormat="false" ht="15.75" hidden="false" customHeight="false" outlineLevel="0" collapsed="false">
      <c r="A764" s="50"/>
    </row>
    <row r="765" customFormat="false" ht="15.75" hidden="false" customHeight="false" outlineLevel="0" collapsed="false">
      <c r="A765" s="50"/>
    </row>
    <row r="766" customFormat="false" ht="15.75" hidden="false" customHeight="false" outlineLevel="0" collapsed="false">
      <c r="A766" s="50"/>
    </row>
    <row r="767" customFormat="false" ht="15.75" hidden="false" customHeight="false" outlineLevel="0" collapsed="false">
      <c r="A767" s="50"/>
    </row>
    <row r="768" customFormat="false" ht="15.75" hidden="false" customHeight="false" outlineLevel="0" collapsed="false">
      <c r="A768" s="50"/>
    </row>
    <row r="769" customFormat="false" ht="15.75" hidden="false" customHeight="false" outlineLevel="0" collapsed="false">
      <c r="A769" s="50"/>
    </row>
    <row r="770" customFormat="false" ht="15.75" hidden="false" customHeight="false" outlineLevel="0" collapsed="false">
      <c r="A770" s="50"/>
    </row>
    <row r="771" customFormat="false" ht="15.75" hidden="false" customHeight="false" outlineLevel="0" collapsed="false">
      <c r="A771" s="50"/>
    </row>
    <row r="772" customFormat="false" ht="15.75" hidden="false" customHeight="false" outlineLevel="0" collapsed="false">
      <c r="A772" s="50"/>
    </row>
    <row r="773" customFormat="false" ht="15.75" hidden="false" customHeight="false" outlineLevel="0" collapsed="false">
      <c r="A773" s="50"/>
    </row>
    <row r="774" customFormat="false" ht="15.75" hidden="false" customHeight="false" outlineLevel="0" collapsed="false">
      <c r="A774" s="50"/>
    </row>
    <row r="775" customFormat="false" ht="15.75" hidden="false" customHeight="false" outlineLevel="0" collapsed="false">
      <c r="A775" s="50"/>
    </row>
    <row r="776" customFormat="false" ht="15.75" hidden="false" customHeight="false" outlineLevel="0" collapsed="false">
      <c r="A776" s="50"/>
    </row>
    <row r="777" customFormat="false" ht="15.75" hidden="false" customHeight="false" outlineLevel="0" collapsed="false">
      <c r="A777" s="50"/>
    </row>
    <row r="778" customFormat="false" ht="15.75" hidden="false" customHeight="false" outlineLevel="0" collapsed="false">
      <c r="A778" s="50"/>
    </row>
    <row r="779" customFormat="false" ht="15.75" hidden="false" customHeight="false" outlineLevel="0" collapsed="false">
      <c r="A779" s="50"/>
    </row>
    <row r="780" customFormat="false" ht="15.75" hidden="false" customHeight="false" outlineLevel="0" collapsed="false">
      <c r="A780" s="50"/>
    </row>
    <row r="781" customFormat="false" ht="15.75" hidden="false" customHeight="false" outlineLevel="0" collapsed="false">
      <c r="A781" s="50"/>
    </row>
    <row r="782" customFormat="false" ht="15.75" hidden="false" customHeight="false" outlineLevel="0" collapsed="false">
      <c r="A782" s="50"/>
    </row>
    <row r="783" customFormat="false" ht="15.75" hidden="false" customHeight="false" outlineLevel="0" collapsed="false">
      <c r="A783" s="50"/>
    </row>
    <row r="784" customFormat="false" ht="15.75" hidden="false" customHeight="false" outlineLevel="0" collapsed="false">
      <c r="A784" s="50"/>
    </row>
    <row r="785" customFormat="false" ht="15.75" hidden="false" customHeight="false" outlineLevel="0" collapsed="false">
      <c r="A785" s="50"/>
    </row>
    <row r="786" customFormat="false" ht="15.75" hidden="false" customHeight="false" outlineLevel="0" collapsed="false">
      <c r="A786" s="50"/>
    </row>
    <row r="787" customFormat="false" ht="15.75" hidden="false" customHeight="false" outlineLevel="0" collapsed="false">
      <c r="A787" s="50"/>
    </row>
    <row r="788" customFormat="false" ht="15.75" hidden="false" customHeight="false" outlineLevel="0" collapsed="false">
      <c r="A788" s="50"/>
    </row>
    <row r="789" customFormat="false" ht="15.75" hidden="false" customHeight="false" outlineLevel="0" collapsed="false">
      <c r="A789" s="50"/>
    </row>
    <row r="790" customFormat="false" ht="15.75" hidden="false" customHeight="false" outlineLevel="0" collapsed="false">
      <c r="A790" s="50"/>
    </row>
    <row r="791" customFormat="false" ht="15.75" hidden="false" customHeight="false" outlineLevel="0" collapsed="false">
      <c r="A791" s="50"/>
    </row>
    <row r="792" customFormat="false" ht="15.75" hidden="false" customHeight="false" outlineLevel="0" collapsed="false">
      <c r="A792" s="50"/>
    </row>
    <row r="793" customFormat="false" ht="15.75" hidden="false" customHeight="false" outlineLevel="0" collapsed="false">
      <c r="A793" s="50"/>
    </row>
    <row r="794" customFormat="false" ht="15.75" hidden="false" customHeight="false" outlineLevel="0" collapsed="false">
      <c r="A794" s="50"/>
    </row>
    <row r="795" customFormat="false" ht="15.75" hidden="false" customHeight="false" outlineLevel="0" collapsed="false">
      <c r="A795" s="50"/>
    </row>
    <row r="796" customFormat="false" ht="15.75" hidden="false" customHeight="false" outlineLevel="0" collapsed="false">
      <c r="A796" s="50"/>
    </row>
    <row r="797" customFormat="false" ht="15.75" hidden="false" customHeight="false" outlineLevel="0" collapsed="false">
      <c r="A797" s="50"/>
    </row>
    <row r="798" customFormat="false" ht="15.75" hidden="false" customHeight="false" outlineLevel="0" collapsed="false">
      <c r="A798" s="50"/>
    </row>
    <row r="799" customFormat="false" ht="15.75" hidden="false" customHeight="false" outlineLevel="0" collapsed="false">
      <c r="A799" s="50"/>
    </row>
    <row r="800" customFormat="false" ht="15.75" hidden="false" customHeight="false" outlineLevel="0" collapsed="false">
      <c r="A800" s="50"/>
    </row>
    <row r="801" customFormat="false" ht="15.75" hidden="false" customHeight="false" outlineLevel="0" collapsed="false">
      <c r="A801" s="50"/>
    </row>
    <row r="802" customFormat="false" ht="15.75" hidden="false" customHeight="false" outlineLevel="0" collapsed="false">
      <c r="A802" s="50"/>
    </row>
    <row r="803" customFormat="false" ht="15.75" hidden="false" customHeight="false" outlineLevel="0" collapsed="false">
      <c r="A803" s="50"/>
    </row>
    <row r="804" customFormat="false" ht="15.75" hidden="false" customHeight="false" outlineLevel="0" collapsed="false">
      <c r="A804" s="50"/>
    </row>
    <row r="805" customFormat="false" ht="15.75" hidden="false" customHeight="false" outlineLevel="0" collapsed="false">
      <c r="A805" s="50"/>
    </row>
    <row r="806" customFormat="false" ht="15.75" hidden="false" customHeight="false" outlineLevel="0" collapsed="false">
      <c r="A806" s="50"/>
    </row>
    <row r="807" customFormat="false" ht="15.75" hidden="false" customHeight="false" outlineLevel="0" collapsed="false">
      <c r="A807" s="50"/>
    </row>
    <row r="808" customFormat="false" ht="15.75" hidden="false" customHeight="false" outlineLevel="0" collapsed="false">
      <c r="A808" s="50"/>
    </row>
    <row r="809" customFormat="false" ht="15.75" hidden="false" customHeight="false" outlineLevel="0" collapsed="false">
      <c r="A809" s="50"/>
    </row>
    <row r="810" customFormat="false" ht="15.75" hidden="false" customHeight="false" outlineLevel="0" collapsed="false">
      <c r="A810" s="50"/>
    </row>
    <row r="811" customFormat="false" ht="15.75" hidden="false" customHeight="false" outlineLevel="0" collapsed="false">
      <c r="A811" s="50"/>
    </row>
    <row r="812" customFormat="false" ht="15.75" hidden="false" customHeight="false" outlineLevel="0" collapsed="false">
      <c r="A812" s="50"/>
    </row>
    <row r="813" customFormat="false" ht="15.75" hidden="false" customHeight="false" outlineLevel="0" collapsed="false">
      <c r="A813" s="50"/>
    </row>
    <row r="814" customFormat="false" ht="15.75" hidden="false" customHeight="false" outlineLevel="0" collapsed="false">
      <c r="A814" s="50"/>
    </row>
    <row r="815" customFormat="false" ht="15.75" hidden="false" customHeight="false" outlineLevel="0" collapsed="false">
      <c r="A815" s="50"/>
    </row>
    <row r="816" customFormat="false" ht="15.75" hidden="false" customHeight="false" outlineLevel="0" collapsed="false">
      <c r="A816" s="50"/>
    </row>
    <row r="817" customFormat="false" ht="15.75" hidden="false" customHeight="false" outlineLevel="0" collapsed="false">
      <c r="A817" s="50"/>
    </row>
    <row r="818" customFormat="false" ht="15.75" hidden="false" customHeight="false" outlineLevel="0" collapsed="false">
      <c r="A818" s="50"/>
    </row>
    <row r="819" customFormat="false" ht="15.75" hidden="false" customHeight="false" outlineLevel="0" collapsed="false">
      <c r="A819" s="50"/>
    </row>
    <row r="820" customFormat="false" ht="15.75" hidden="false" customHeight="false" outlineLevel="0" collapsed="false">
      <c r="A820" s="50"/>
    </row>
    <row r="821" customFormat="false" ht="15.75" hidden="false" customHeight="false" outlineLevel="0" collapsed="false">
      <c r="A821" s="50"/>
    </row>
    <row r="822" customFormat="false" ht="15.75" hidden="false" customHeight="false" outlineLevel="0" collapsed="false">
      <c r="A822" s="50"/>
    </row>
    <row r="823" customFormat="false" ht="15.75" hidden="false" customHeight="false" outlineLevel="0" collapsed="false">
      <c r="A823" s="50"/>
    </row>
    <row r="824" customFormat="false" ht="15.75" hidden="false" customHeight="false" outlineLevel="0" collapsed="false">
      <c r="A824" s="50"/>
    </row>
    <row r="825" customFormat="false" ht="15.75" hidden="false" customHeight="false" outlineLevel="0" collapsed="false">
      <c r="A825" s="50"/>
    </row>
    <row r="826" customFormat="false" ht="15.75" hidden="false" customHeight="false" outlineLevel="0" collapsed="false">
      <c r="A826" s="50"/>
    </row>
    <row r="827" customFormat="false" ht="15.75" hidden="false" customHeight="false" outlineLevel="0" collapsed="false">
      <c r="A827" s="50"/>
    </row>
    <row r="828" customFormat="false" ht="15.75" hidden="false" customHeight="false" outlineLevel="0" collapsed="false">
      <c r="A828" s="50"/>
    </row>
    <row r="829" customFormat="false" ht="15.75" hidden="false" customHeight="false" outlineLevel="0" collapsed="false">
      <c r="A829" s="50"/>
    </row>
    <row r="830" customFormat="false" ht="15.75" hidden="false" customHeight="false" outlineLevel="0" collapsed="false">
      <c r="A830" s="50"/>
    </row>
    <row r="831" customFormat="false" ht="15.75" hidden="false" customHeight="false" outlineLevel="0" collapsed="false">
      <c r="A831" s="50"/>
    </row>
    <row r="832" customFormat="false" ht="15.75" hidden="false" customHeight="false" outlineLevel="0" collapsed="false">
      <c r="A832" s="50"/>
    </row>
    <row r="833" customFormat="false" ht="15.75" hidden="false" customHeight="false" outlineLevel="0" collapsed="false">
      <c r="A833" s="50"/>
    </row>
    <row r="834" customFormat="false" ht="15.75" hidden="false" customHeight="false" outlineLevel="0" collapsed="false">
      <c r="A834" s="50"/>
    </row>
    <row r="835" customFormat="false" ht="15.75" hidden="false" customHeight="false" outlineLevel="0" collapsed="false">
      <c r="A835" s="50"/>
    </row>
    <row r="836" customFormat="false" ht="15.75" hidden="false" customHeight="false" outlineLevel="0" collapsed="false">
      <c r="A836" s="50"/>
    </row>
    <row r="837" customFormat="false" ht="15.75" hidden="false" customHeight="false" outlineLevel="0" collapsed="false">
      <c r="A837" s="50"/>
    </row>
    <row r="838" customFormat="false" ht="15.75" hidden="false" customHeight="false" outlineLevel="0" collapsed="false">
      <c r="A838" s="50"/>
    </row>
    <row r="839" customFormat="false" ht="15.75" hidden="false" customHeight="false" outlineLevel="0" collapsed="false">
      <c r="A839" s="50"/>
    </row>
    <row r="840" customFormat="false" ht="15.75" hidden="false" customHeight="false" outlineLevel="0" collapsed="false">
      <c r="A840" s="50"/>
    </row>
    <row r="841" customFormat="false" ht="15.75" hidden="false" customHeight="false" outlineLevel="0" collapsed="false">
      <c r="A841" s="50"/>
    </row>
    <row r="842" customFormat="false" ht="15.75" hidden="false" customHeight="false" outlineLevel="0" collapsed="false">
      <c r="A842" s="50"/>
    </row>
    <row r="843" customFormat="false" ht="15.75" hidden="false" customHeight="false" outlineLevel="0" collapsed="false">
      <c r="A843" s="50"/>
    </row>
    <row r="844" customFormat="false" ht="15.75" hidden="false" customHeight="false" outlineLevel="0" collapsed="false">
      <c r="A844" s="50"/>
    </row>
    <row r="845" customFormat="false" ht="15.75" hidden="false" customHeight="false" outlineLevel="0" collapsed="false">
      <c r="A845" s="50"/>
    </row>
    <row r="846" customFormat="false" ht="15.75" hidden="false" customHeight="false" outlineLevel="0" collapsed="false">
      <c r="A846" s="50"/>
    </row>
    <row r="847" customFormat="false" ht="15.75" hidden="false" customHeight="false" outlineLevel="0" collapsed="false">
      <c r="A847" s="50"/>
    </row>
    <row r="848" customFormat="false" ht="15.75" hidden="false" customHeight="false" outlineLevel="0" collapsed="false">
      <c r="A848" s="50"/>
    </row>
    <row r="849" customFormat="false" ht="15.75" hidden="false" customHeight="false" outlineLevel="0" collapsed="false">
      <c r="A849" s="50"/>
    </row>
    <row r="850" customFormat="false" ht="15.75" hidden="false" customHeight="false" outlineLevel="0" collapsed="false">
      <c r="A850" s="50"/>
    </row>
    <row r="851" customFormat="false" ht="15.75" hidden="false" customHeight="false" outlineLevel="0" collapsed="false">
      <c r="A851" s="50"/>
    </row>
    <row r="852" customFormat="false" ht="15.75" hidden="false" customHeight="false" outlineLevel="0" collapsed="false">
      <c r="A852" s="50"/>
    </row>
    <row r="853" customFormat="false" ht="15.75" hidden="false" customHeight="false" outlineLevel="0" collapsed="false">
      <c r="A853" s="50"/>
    </row>
    <row r="854" customFormat="false" ht="15.75" hidden="false" customHeight="false" outlineLevel="0" collapsed="false">
      <c r="A854" s="50"/>
    </row>
    <row r="855" customFormat="false" ht="15.75" hidden="false" customHeight="false" outlineLevel="0" collapsed="false">
      <c r="A855" s="50"/>
    </row>
    <row r="856" customFormat="false" ht="15.75" hidden="false" customHeight="false" outlineLevel="0" collapsed="false">
      <c r="A856" s="50"/>
    </row>
    <row r="857" customFormat="false" ht="15.75" hidden="false" customHeight="false" outlineLevel="0" collapsed="false">
      <c r="A857" s="50"/>
    </row>
    <row r="858" customFormat="false" ht="15.75" hidden="false" customHeight="false" outlineLevel="0" collapsed="false">
      <c r="A858" s="50"/>
    </row>
    <row r="859" customFormat="false" ht="15.75" hidden="false" customHeight="false" outlineLevel="0" collapsed="false">
      <c r="A859" s="50"/>
    </row>
    <row r="860" customFormat="false" ht="15.75" hidden="false" customHeight="false" outlineLevel="0" collapsed="false">
      <c r="A860" s="50"/>
    </row>
    <row r="861" customFormat="false" ht="15.75" hidden="false" customHeight="false" outlineLevel="0" collapsed="false">
      <c r="A861" s="50"/>
    </row>
    <row r="862" customFormat="false" ht="15.75" hidden="false" customHeight="false" outlineLevel="0" collapsed="false">
      <c r="A862" s="50"/>
    </row>
    <row r="863" customFormat="false" ht="15.75" hidden="false" customHeight="false" outlineLevel="0" collapsed="false">
      <c r="A863" s="50"/>
    </row>
    <row r="864" customFormat="false" ht="15.75" hidden="false" customHeight="false" outlineLevel="0" collapsed="false">
      <c r="A864" s="50"/>
    </row>
    <row r="865" customFormat="false" ht="15.75" hidden="false" customHeight="false" outlineLevel="0" collapsed="false">
      <c r="A865" s="50"/>
    </row>
    <row r="866" customFormat="false" ht="15.75" hidden="false" customHeight="false" outlineLevel="0" collapsed="false">
      <c r="A866" s="50"/>
    </row>
    <row r="867" customFormat="false" ht="15.75" hidden="false" customHeight="false" outlineLevel="0" collapsed="false">
      <c r="A867" s="50"/>
    </row>
    <row r="868" customFormat="false" ht="15.75" hidden="false" customHeight="false" outlineLevel="0" collapsed="false">
      <c r="A868" s="50"/>
    </row>
    <row r="869" customFormat="false" ht="15.75" hidden="false" customHeight="false" outlineLevel="0" collapsed="false">
      <c r="A869" s="50"/>
    </row>
    <row r="870" customFormat="false" ht="15.75" hidden="false" customHeight="false" outlineLevel="0" collapsed="false">
      <c r="A870" s="50"/>
    </row>
    <row r="871" customFormat="false" ht="15.75" hidden="false" customHeight="false" outlineLevel="0" collapsed="false">
      <c r="A871" s="50"/>
    </row>
    <row r="872" customFormat="false" ht="15.75" hidden="false" customHeight="false" outlineLevel="0" collapsed="false">
      <c r="A872" s="50"/>
    </row>
    <row r="873" customFormat="false" ht="15.75" hidden="false" customHeight="false" outlineLevel="0" collapsed="false">
      <c r="A873" s="50"/>
    </row>
    <row r="874" customFormat="false" ht="15.75" hidden="false" customHeight="false" outlineLevel="0" collapsed="false">
      <c r="A874" s="50"/>
    </row>
    <row r="875" customFormat="false" ht="15.75" hidden="false" customHeight="false" outlineLevel="0" collapsed="false">
      <c r="A875" s="50"/>
    </row>
    <row r="876" customFormat="false" ht="15.75" hidden="false" customHeight="false" outlineLevel="0" collapsed="false">
      <c r="A876" s="50"/>
    </row>
    <row r="877" customFormat="false" ht="15.75" hidden="false" customHeight="false" outlineLevel="0" collapsed="false">
      <c r="A877" s="50"/>
    </row>
    <row r="878" customFormat="false" ht="15.75" hidden="false" customHeight="false" outlineLevel="0" collapsed="false">
      <c r="A878" s="50"/>
    </row>
    <row r="879" customFormat="false" ht="15.75" hidden="false" customHeight="false" outlineLevel="0" collapsed="false">
      <c r="A879" s="50"/>
    </row>
    <row r="880" customFormat="false" ht="15.75" hidden="false" customHeight="false" outlineLevel="0" collapsed="false">
      <c r="A880" s="50"/>
    </row>
    <row r="881" customFormat="false" ht="15.75" hidden="false" customHeight="false" outlineLevel="0" collapsed="false">
      <c r="A881" s="50"/>
    </row>
    <row r="882" customFormat="false" ht="15.75" hidden="false" customHeight="false" outlineLevel="0" collapsed="false">
      <c r="A882" s="50"/>
    </row>
    <row r="883" customFormat="false" ht="15.75" hidden="false" customHeight="false" outlineLevel="0" collapsed="false">
      <c r="A883" s="50"/>
    </row>
    <row r="884" customFormat="false" ht="15.75" hidden="false" customHeight="false" outlineLevel="0" collapsed="false">
      <c r="A884" s="50"/>
    </row>
    <row r="885" customFormat="false" ht="15.75" hidden="false" customHeight="false" outlineLevel="0" collapsed="false">
      <c r="A885" s="50"/>
    </row>
    <row r="886" customFormat="false" ht="15.75" hidden="false" customHeight="false" outlineLevel="0" collapsed="false">
      <c r="A886" s="50"/>
    </row>
    <row r="887" customFormat="false" ht="15.75" hidden="false" customHeight="false" outlineLevel="0" collapsed="false">
      <c r="A887" s="50"/>
    </row>
    <row r="888" customFormat="false" ht="15.75" hidden="false" customHeight="false" outlineLevel="0" collapsed="false">
      <c r="A888" s="50"/>
    </row>
    <row r="889" customFormat="false" ht="15.75" hidden="false" customHeight="false" outlineLevel="0" collapsed="false">
      <c r="A889" s="50"/>
    </row>
    <row r="890" customFormat="false" ht="15.75" hidden="false" customHeight="false" outlineLevel="0" collapsed="false">
      <c r="A890" s="50"/>
    </row>
    <row r="891" customFormat="false" ht="15.75" hidden="false" customHeight="false" outlineLevel="0" collapsed="false">
      <c r="A891" s="50"/>
    </row>
    <row r="892" customFormat="false" ht="15.75" hidden="false" customHeight="false" outlineLevel="0" collapsed="false">
      <c r="A892" s="50"/>
    </row>
    <row r="893" customFormat="false" ht="15.75" hidden="false" customHeight="false" outlineLevel="0" collapsed="false">
      <c r="A893" s="50"/>
    </row>
    <row r="894" customFormat="false" ht="15.75" hidden="false" customHeight="false" outlineLevel="0" collapsed="false">
      <c r="A894" s="50"/>
    </row>
    <row r="895" customFormat="false" ht="15.75" hidden="false" customHeight="false" outlineLevel="0" collapsed="false">
      <c r="A895" s="50"/>
    </row>
    <row r="896" customFormat="false" ht="15.75" hidden="false" customHeight="false" outlineLevel="0" collapsed="false">
      <c r="A896" s="50"/>
    </row>
    <row r="897" customFormat="false" ht="15.75" hidden="false" customHeight="false" outlineLevel="0" collapsed="false">
      <c r="A897" s="50"/>
    </row>
    <row r="898" customFormat="false" ht="15.75" hidden="false" customHeight="false" outlineLevel="0" collapsed="false">
      <c r="A898" s="50"/>
    </row>
    <row r="899" customFormat="false" ht="15.75" hidden="false" customHeight="false" outlineLevel="0" collapsed="false">
      <c r="A899" s="50"/>
    </row>
    <row r="900" customFormat="false" ht="15.75" hidden="false" customHeight="false" outlineLevel="0" collapsed="false">
      <c r="A900" s="50"/>
    </row>
    <row r="901" customFormat="false" ht="15.75" hidden="false" customHeight="false" outlineLevel="0" collapsed="false">
      <c r="A901" s="50"/>
    </row>
    <row r="902" customFormat="false" ht="15.75" hidden="false" customHeight="false" outlineLevel="0" collapsed="false">
      <c r="A902" s="50"/>
    </row>
    <row r="903" customFormat="false" ht="15.75" hidden="false" customHeight="false" outlineLevel="0" collapsed="false">
      <c r="A903" s="50"/>
    </row>
    <row r="904" customFormat="false" ht="15.75" hidden="false" customHeight="false" outlineLevel="0" collapsed="false">
      <c r="A904" s="50"/>
    </row>
    <row r="905" customFormat="false" ht="15.75" hidden="false" customHeight="false" outlineLevel="0" collapsed="false">
      <c r="A905" s="50"/>
    </row>
    <row r="906" customFormat="false" ht="15.75" hidden="false" customHeight="false" outlineLevel="0" collapsed="false">
      <c r="A906" s="50"/>
    </row>
    <row r="907" customFormat="false" ht="15.75" hidden="false" customHeight="false" outlineLevel="0" collapsed="false">
      <c r="A907" s="50"/>
    </row>
    <row r="908" customFormat="false" ht="15.75" hidden="false" customHeight="false" outlineLevel="0" collapsed="false">
      <c r="A908" s="50"/>
    </row>
    <row r="909" customFormat="false" ht="15.75" hidden="false" customHeight="false" outlineLevel="0" collapsed="false">
      <c r="A909" s="50"/>
    </row>
    <row r="910" customFormat="false" ht="15.75" hidden="false" customHeight="false" outlineLevel="0" collapsed="false">
      <c r="A910" s="50"/>
    </row>
    <row r="911" customFormat="false" ht="15.75" hidden="false" customHeight="false" outlineLevel="0" collapsed="false">
      <c r="A911" s="50"/>
    </row>
    <row r="912" customFormat="false" ht="15.75" hidden="false" customHeight="false" outlineLevel="0" collapsed="false">
      <c r="A912" s="50"/>
    </row>
    <row r="913" customFormat="false" ht="15.75" hidden="false" customHeight="false" outlineLevel="0" collapsed="false">
      <c r="A913" s="50"/>
    </row>
    <row r="914" customFormat="false" ht="15.75" hidden="false" customHeight="false" outlineLevel="0" collapsed="false">
      <c r="A914" s="50"/>
    </row>
    <row r="915" customFormat="false" ht="15.75" hidden="false" customHeight="false" outlineLevel="0" collapsed="false">
      <c r="A915" s="50"/>
    </row>
    <row r="916" customFormat="false" ht="15.75" hidden="false" customHeight="false" outlineLevel="0" collapsed="false">
      <c r="A916" s="50"/>
    </row>
    <row r="917" customFormat="false" ht="15.75" hidden="false" customHeight="false" outlineLevel="0" collapsed="false">
      <c r="A917" s="50"/>
    </row>
    <row r="918" customFormat="false" ht="15.75" hidden="false" customHeight="false" outlineLevel="0" collapsed="false">
      <c r="A918" s="50"/>
    </row>
    <row r="919" customFormat="false" ht="15.75" hidden="false" customHeight="false" outlineLevel="0" collapsed="false">
      <c r="A919" s="50"/>
    </row>
    <row r="920" customFormat="false" ht="15.75" hidden="false" customHeight="false" outlineLevel="0" collapsed="false">
      <c r="A920" s="50"/>
    </row>
    <row r="921" customFormat="false" ht="15.75" hidden="false" customHeight="false" outlineLevel="0" collapsed="false">
      <c r="A921" s="50"/>
    </row>
    <row r="922" customFormat="false" ht="15.75" hidden="false" customHeight="false" outlineLevel="0" collapsed="false">
      <c r="A922" s="50"/>
    </row>
    <row r="923" customFormat="false" ht="15.75" hidden="false" customHeight="false" outlineLevel="0" collapsed="false">
      <c r="A923" s="50"/>
    </row>
    <row r="924" customFormat="false" ht="15.75" hidden="false" customHeight="false" outlineLevel="0" collapsed="false">
      <c r="A924" s="50"/>
    </row>
    <row r="925" customFormat="false" ht="15.75" hidden="false" customHeight="false" outlineLevel="0" collapsed="false">
      <c r="A925" s="50"/>
    </row>
    <row r="926" customFormat="false" ht="15.75" hidden="false" customHeight="false" outlineLevel="0" collapsed="false">
      <c r="A926" s="50"/>
    </row>
    <row r="927" customFormat="false" ht="15.75" hidden="false" customHeight="false" outlineLevel="0" collapsed="false">
      <c r="A927" s="50"/>
    </row>
    <row r="928" customFormat="false" ht="15.75" hidden="false" customHeight="false" outlineLevel="0" collapsed="false">
      <c r="A928" s="50"/>
    </row>
    <row r="929" customFormat="false" ht="15.75" hidden="false" customHeight="false" outlineLevel="0" collapsed="false">
      <c r="A929" s="50"/>
    </row>
    <row r="930" customFormat="false" ht="15.75" hidden="false" customHeight="false" outlineLevel="0" collapsed="false">
      <c r="A930" s="50"/>
    </row>
    <row r="931" customFormat="false" ht="15.75" hidden="false" customHeight="false" outlineLevel="0" collapsed="false">
      <c r="A931" s="50"/>
    </row>
    <row r="932" customFormat="false" ht="15.75" hidden="false" customHeight="false" outlineLevel="0" collapsed="false">
      <c r="A932" s="50"/>
    </row>
    <row r="933" customFormat="false" ht="15.75" hidden="false" customHeight="false" outlineLevel="0" collapsed="false">
      <c r="A933" s="50"/>
    </row>
    <row r="934" customFormat="false" ht="15.75" hidden="false" customHeight="false" outlineLevel="0" collapsed="false">
      <c r="A934" s="50"/>
    </row>
    <row r="935" customFormat="false" ht="15.75" hidden="false" customHeight="false" outlineLevel="0" collapsed="false">
      <c r="A935" s="50"/>
    </row>
    <row r="936" customFormat="false" ht="15.75" hidden="false" customHeight="false" outlineLevel="0" collapsed="false">
      <c r="A936" s="50"/>
    </row>
    <row r="937" customFormat="false" ht="15.75" hidden="false" customHeight="false" outlineLevel="0" collapsed="false">
      <c r="A937" s="50"/>
    </row>
    <row r="938" customFormat="false" ht="15.75" hidden="false" customHeight="false" outlineLevel="0" collapsed="false">
      <c r="A938" s="50"/>
    </row>
    <row r="939" customFormat="false" ht="15.75" hidden="false" customHeight="false" outlineLevel="0" collapsed="false">
      <c r="A939" s="50"/>
    </row>
    <row r="940" customFormat="false" ht="15.75" hidden="false" customHeight="false" outlineLevel="0" collapsed="false">
      <c r="A940" s="50"/>
    </row>
    <row r="941" customFormat="false" ht="15.75" hidden="false" customHeight="false" outlineLevel="0" collapsed="false">
      <c r="A941" s="50"/>
    </row>
    <row r="942" customFormat="false" ht="15.75" hidden="false" customHeight="false" outlineLevel="0" collapsed="false">
      <c r="A942" s="50"/>
    </row>
    <row r="943" customFormat="false" ht="15.75" hidden="false" customHeight="false" outlineLevel="0" collapsed="false">
      <c r="A943" s="50"/>
    </row>
    <row r="944" customFormat="false" ht="15.75" hidden="false" customHeight="false" outlineLevel="0" collapsed="false">
      <c r="A944" s="50"/>
    </row>
    <row r="945" customFormat="false" ht="15.75" hidden="false" customHeight="false" outlineLevel="0" collapsed="false">
      <c r="A945" s="50"/>
    </row>
    <row r="946" customFormat="false" ht="15.75" hidden="false" customHeight="false" outlineLevel="0" collapsed="false">
      <c r="A946" s="50"/>
    </row>
    <row r="947" customFormat="false" ht="15.75" hidden="false" customHeight="false" outlineLevel="0" collapsed="false">
      <c r="A947" s="50"/>
    </row>
    <row r="948" customFormat="false" ht="15.75" hidden="false" customHeight="false" outlineLevel="0" collapsed="false">
      <c r="A948" s="50"/>
    </row>
    <row r="949" customFormat="false" ht="15.75" hidden="false" customHeight="false" outlineLevel="0" collapsed="false">
      <c r="A949" s="50"/>
    </row>
    <row r="950" customFormat="false" ht="15.75" hidden="false" customHeight="false" outlineLevel="0" collapsed="false">
      <c r="A950" s="50"/>
    </row>
    <row r="951" customFormat="false" ht="15.75" hidden="false" customHeight="false" outlineLevel="0" collapsed="false">
      <c r="A951" s="50"/>
    </row>
    <row r="952" customFormat="false" ht="15.75" hidden="false" customHeight="false" outlineLevel="0" collapsed="false">
      <c r="A952" s="50"/>
    </row>
    <row r="953" customFormat="false" ht="15.75" hidden="false" customHeight="false" outlineLevel="0" collapsed="false">
      <c r="A953" s="50"/>
    </row>
    <row r="954" customFormat="false" ht="15.75" hidden="false" customHeight="false" outlineLevel="0" collapsed="false">
      <c r="A954" s="50"/>
    </row>
    <row r="955" customFormat="false" ht="15.75" hidden="false" customHeight="false" outlineLevel="0" collapsed="false">
      <c r="A955" s="50"/>
    </row>
    <row r="956" customFormat="false" ht="15.75" hidden="false" customHeight="false" outlineLevel="0" collapsed="false">
      <c r="A956" s="50"/>
    </row>
    <row r="957" customFormat="false" ht="15.75" hidden="false" customHeight="false" outlineLevel="0" collapsed="false">
      <c r="A957" s="50"/>
    </row>
    <row r="958" customFormat="false" ht="15.75" hidden="false" customHeight="false" outlineLevel="0" collapsed="false">
      <c r="A958" s="50"/>
    </row>
    <row r="959" customFormat="false" ht="15.75" hidden="false" customHeight="false" outlineLevel="0" collapsed="false">
      <c r="A959" s="50"/>
    </row>
    <row r="960" customFormat="false" ht="15.75" hidden="false" customHeight="false" outlineLevel="0" collapsed="false">
      <c r="A960" s="50"/>
    </row>
    <row r="961" customFormat="false" ht="15.75" hidden="false" customHeight="false" outlineLevel="0" collapsed="false">
      <c r="A961" s="50"/>
    </row>
    <row r="962" customFormat="false" ht="15.75" hidden="false" customHeight="false" outlineLevel="0" collapsed="false">
      <c r="A962" s="50"/>
    </row>
    <row r="963" customFormat="false" ht="15.75" hidden="false" customHeight="false" outlineLevel="0" collapsed="false">
      <c r="A963" s="50"/>
    </row>
    <row r="964" customFormat="false" ht="15.75" hidden="false" customHeight="false" outlineLevel="0" collapsed="false">
      <c r="A964" s="50"/>
    </row>
    <row r="965" customFormat="false" ht="15.75" hidden="false" customHeight="false" outlineLevel="0" collapsed="false">
      <c r="A965" s="50"/>
    </row>
    <row r="966" customFormat="false" ht="15.75" hidden="false" customHeight="false" outlineLevel="0" collapsed="false">
      <c r="A966" s="50"/>
    </row>
    <row r="967" customFormat="false" ht="15.75" hidden="false" customHeight="false" outlineLevel="0" collapsed="false">
      <c r="A967" s="50"/>
    </row>
    <row r="968" customFormat="false" ht="15.75" hidden="false" customHeight="false" outlineLevel="0" collapsed="false">
      <c r="A968" s="50"/>
    </row>
    <row r="969" customFormat="false" ht="15.75" hidden="false" customHeight="false" outlineLevel="0" collapsed="false">
      <c r="A969" s="50"/>
    </row>
    <row r="970" customFormat="false" ht="15.75" hidden="false" customHeight="false" outlineLevel="0" collapsed="false">
      <c r="A970" s="50"/>
    </row>
    <row r="971" customFormat="false" ht="15.75" hidden="false" customHeight="false" outlineLevel="0" collapsed="false">
      <c r="A971" s="50"/>
    </row>
    <row r="972" customFormat="false" ht="15.75" hidden="false" customHeight="false" outlineLevel="0" collapsed="false">
      <c r="A972" s="50"/>
    </row>
    <row r="973" customFormat="false" ht="15.75" hidden="false" customHeight="false" outlineLevel="0" collapsed="false">
      <c r="A973" s="50"/>
    </row>
    <row r="974" customFormat="false" ht="15.75" hidden="false" customHeight="false" outlineLevel="0" collapsed="false">
      <c r="A974" s="50"/>
    </row>
    <row r="975" customFormat="false" ht="15.75" hidden="false" customHeight="false" outlineLevel="0" collapsed="false">
      <c r="A975" s="50"/>
    </row>
    <row r="976" customFormat="false" ht="15.75" hidden="false" customHeight="false" outlineLevel="0" collapsed="false">
      <c r="A976" s="50"/>
    </row>
    <row r="977" customFormat="false" ht="15.75" hidden="false" customHeight="false" outlineLevel="0" collapsed="false">
      <c r="A977" s="50"/>
    </row>
    <row r="978" customFormat="false" ht="15.75" hidden="false" customHeight="false" outlineLevel="0" collapsed="false">
      <c r="A978" s="50"/>
    </row>
    <row r="979" customFormat="false" ht="15.75" hidden="false" customHeight="false" outlineLevel="0" collapsed="false">
      <c r="A979" s="50"/>
    </row>
    <row r="980" customFormat="false" ht="15.75" hidden="false" customHeight="false" outlineLevel="0" collapsed="false">
      <c r="A980" s="50"/>
    </row>
    <row r="981" customFormat="false" ht="15.75" hidden="false" customHeight="false" outlineLevel="0" collapsed="false">
      <c r="A981" s="50"/>
    </row>
    <row r="982" customFormat="false" ht="15.75" hidden="false" customHeight="false" outlineLevel="0" collapsed="false">
      <c r="A982" s="50"/>
    </row>
    <row r="983" customFormat="false" ht="15.75" hidden="false" customHeight="false" outlineLevel="0" collapsed="false">
      <c r="A983" s="50"/>
    </row>
    <row r="984" customFormat="false" ht="15.75" hidden="false" customHeight="false" outlineLevel="0" collapsed="false">
      <c r="A984" s="50"/>
    </row>
    <row r="985" customFormat="false" ht="15.75" hidden="false" customHeight="false" outlineLevel="0" collapsed="false">
      <c r="A985" s="50"/>
    </row>
    <row r="986" customFormat="false" ht="15.75" hidden="false" customHeight="false" outlineLevel="0" collapsed="false">
      <c r="A986" s="50"/>
    </row>
    <row r="987" customFormat="false" ht="15.75" hidden="false" customHeight="false" outlineLevel="0" collapsed="false">
      <c r="A987" s="50"/>
    </row>
    <row r="988" customFormat="false" ht="15.75" hidden="false" customHeight="false" outlineLevel="0" collapsed="false">
      <c r="A988" s="50"/>
    </row>
    <row r="989" customFormat="false" ht="15.75" hidden="false" customHeight="false" outlineLevel="0" collapsed="false">
      <c r="A989" s="50"/>
    </row>
    <row r="990" customFormat="false" ht="15.75" hidden="false" customHeight="false" outlineLevel="0" collapsed="false">
      <c r="A990" s="50"/>
    </row>
    <row r="991" customFormat="false" ht="15.75" hidden="false" customHeight="false" outlineLevel="0" collapsed="false">
      <c r="A991" s="50"/>
    </row>
    <row r="992" customFormat="false" ht="15.75" hidden="false" customHeight="false" outlineLevel="0" collapsed="false">
      <c r="A992" s="50"/>
    </row>
    <row r="993" customFormat="false" ht="15.75" hidden="false" customHeight="false" outlineLevel="0" collapsed="false">
      <c r="A993" s="50"/>
    </row>
    <row r="994" customFormat="false" ht="15.75" hidden="false" customHeight="false" outlineLevel="0" collapsed="false">
      <c r="A994" s="50"/>
    </row>
    <row r="995" customFormat="false" ht="15.75" hidden="false" customHeight="false" outlineLevel="0" collapsed="false">
      <c r="A995" s="50"/>
    </row>
    <row r="996" customFormat="false" ht="15.75" hidden="false" customHeight="false" outlineLevel="0" collapsed="false">
      <c r="A996" s="50"/>
    </row>
    <row r="997" customFormat="false" ht="15.75" hidden="false" customHeight="false" outlineLevel="0" collapsed="false">
      <c r="A997" s="50"/>
    </row>
    <row r="998" customFormat="false" ht="15.75" hidden="false" customHeight="false" outlineLevel="0" collapsed="false">
      <c r="A998" s="50"/>
    </row>
    <row r="999" customFormat="false" ht="15.75" hidden="false" customHeight="false" outlineLevel="0" collapsed="false">
      <c r="A999" s="50"/>
    </row>
    <row r="1000" customFormat="false" ht="15.75" hidden="false" customHeight="false" outlineLevel="0" collapsed="false">
      <c r="A1000" s="5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51" t="s">
        <v>50</v>
      </c>
      <c r="B1" s="51" t="s">
        <v>4</v>
      </c>
      <c r="C1" s="51" t="s">
        <v>9</v>
      </c>
      <c r="D1" s="51" t="s">
        <v>10</v>
      </c>
      <c r="E1" s="51" t="s">
        <v>11</v>
      </c>
      <c r="F1" s="51" t="s">
        <v>12</v>
      </c>
      <c r="G1" s="51" t="s">
        <v>51</v>
      </c>
    </row>
    <row r="2" customFormat="false" ht="15.75" hidden="false" customHeight="false" outlineLevel="0" collapsed="false">
      <c r="A2" s="52" t="n">
        <v>43101</v>
      </c>
      <c r="B2" s="53" t="n">
        <f aca="false">MAX('Monthly Maxes'!AT2:AT4)+0.36*'Monthly Maxes'!AT5</f>
        <v>1253240</v>
      </c>
      <c r="C2" s="53" t="n">
        <f aca="false">MAX('Monthly Maxes'!AT6:AT7)</f>
        <v>1786000</v>
      </c>
      <c r="D2" s="53" t="n">
        <f aca="false">'Monthly Maxes'!AT9</f>
        <v>888000</v>
      </c>
      <c r="E2" s="53" t="n">
        <f aca="false">'Monthly Maxes'!AT10</f>
        <v>303000</v>
      </c>
      <c r="F2" s="53" t="n">
        <f aca="false">'Monthly Maxes'!AT11</f>
        <v>254000</v>
      </c>
      <c r="G2" s="53" t="n">
        <f aca="false">SUM(B2:F2)</f>
        <v>4484240</v>
      </c>
    </row>
    <row r="3" customFormat="false" ht="15.75" hidden="false" customHeight="false" outlineLevel="0" collapsed="false">
      <c r="A3" s="52" t="n">
        <v>43132</v>
      </c>
      <c r="B3" s="53" t="n">
        <f aca="false">MAX('Monthly Maxes'!AU2:AU4)+0.36*'Monthly Maxes'!AU5</f>
        <v>1301440</v>
      </c>
      <c r="C3" s="53" t="n">
        <f aca="false">MAX('Monthly Maxes'!AU6:AU7)</f>
        <v>2018000</v>
      </c>
      <c r="D3" s="53" t="n">
        <f aca="false">'Monthly Maxes'!AU9</f>
        <v>1677000</v>
      </c>
      <c r="E3" s="53" t="n">
        <f aca="false">'Monthly Maxes'!AU10</f>
        <v>350000</v>
      </c>
      <c r="F3" s="53" t="n">
        <f aca="false">'Monthly Maxes'!AU11</f>
        <v>556000</v>
      </c>
      <c r="G3" s="53" t="n">
        <f aca="false">SUM(B3:F3)</f>
        <v>5902440</v>
      </c>
    </row>
    <row r="4" customFormat="false" ht="15.75" hidden="false" customHeight="false" outlineLevel="0" collapsed="false">
      <c r="A4" s="52" t="n">
        <v>43160</v>
      </c>
      <c r="B4" s="53" t="n">
        <f aca="false">MAX('Monthly Maxes'!AV2:AV4)+0.36*'Monthly Maxes'!AV5</f>
        <v>1595760</v>
      </c>
      <c r="C4" s="53" t="n">
        <f aca="false">MAX('Monthly Maxes'!AV6:AV7)</f>
        <v>1493000</v>
      </c>
      <c r="D4" s="53" t="n">
        <f aca="false">'Monthly Maxes'!AV9</f>
        <v>758000</v>
      </c>
      <c r="E4" s="53" t="n">
        <f aca="false">'Monthly Maxes'!AV10</f>
        <v>543000</v>
      </c>
      <c r="F4" s="53" t="n">
        <f aca="false">'Monthly Maxes'!AV11</f>
        <v>740000</v>
      </c>
      <c r="G4" s="53" t="n">
        <f aca="false">SUM(B4:F4)</f>
        <v>5129760</v>
      </c>
    </row>
    <row r="5" customFormat="false" ht="15.75" hidden="false" customHeight="false" outlineLevel="0" collapsed="false">
      <c r="A5" s="52"/>
    </row>
    <row r="6" customFormat="false" ht="15.75" hidden="false" customHeight="false" outlineLevel="0" collapsed="false">
      <c r="A6" s="52"/>
    </row>
    <row r="7" customFormat="false" ht="15.75" hidden="false" customHeight="false" outlineLevel="0" collapsed="false">
      <c r="A7" s="52"/>
    </row>
    <row r="8" customFormat="false" ht="15.75" hidden="false" customHeight="false" outlineLevel="0" collapsed="false">
      <c r="A8" s="52"/>
    </row>
    <row r="9" customFormat="false" ht="15.75" hidden="false" customHeight="false" outlineLevel="0" collapsed="false">
      <c r="A9" s="52"/>
    </row>
    <row r="10" customFormat="false" ht="15.75" hidden="false" customHeight="false" outlineLevel="0" collapsed="false">
      <c r="A10" s="52"/>
    </row>
    <row r="11" customFormat="false" ht="15.75" hidden="false" customHeight="false" outlineLevel="0" collapsed="false">
      <c r="A11" s="52"/>
    </row>
    <row r="12" customFormat="false" ht="15.75" hidden="false" customHeight="false" outlineLevel="0" collapsed="false">
      <c r="A12" s="52"/>
    </row>
    <row r="13" customFormat="false" ht="15.75" hidden="false" customHeight="false" outlineLevel="0" collapsed="false">
      <c r="A13" s="52"/>
    </row>
    <row r="14" customFormat="false" ht="15.75" hidden="false" customHeight="false" outlineLevel="0" collapsed="false">
      <c r="A14" s="52"/>
    </row>
    <row r="15" customFormat="false" ht="15.75" hidden="false" customHeight="false" outlineLevel="0" collapsed="false">
      <c r="A15" s="52"/>
    </row>
    <row r="16" customFormat="false" ht="15.75" hidden="false" customHeight="false" outlineLevel="0" collapsed="false">
      <c r="A16" s="54"/>
    </row>
    <row r="18" customFormat="false" ht="15.75" hidden="false" customHeight="false" outlineLevel="0" collapsed="false">
      <c r="A18" s="54"/>
    </row>
    <row r="20" customFormat="false" ht="15.75" hidden="false" customHeight="false" outlineLevel="0" collapsed="false">
      <c r="A20" s="54"/>
    </row>
    <row r="22" customFormat="false" ht="15.75" hidden="false" customHeight="false" outlineLevel="0" collapsed="false">
      <c r="A22" s="54"/>
    </row>
    <row r="24" customFormat="false" ht="15.75" hidden="false" customHeight="false" outlineLevel="0" collapsed="false">
      <c r="A24" s="54"/>
    </row>
    <row r="26" customFormat="false" ht="15.75" hidden="false" customHeight="false" outlineLevel="0" collapsed="false">
      <c r="A26" s="54"/>
    </row>
    <row r="28" customFormat="false" ht="15.75" hidden="false" customHeight="false" outlineLevel="0" collapsed="false">
      <c r="A28" s="54"/>
    </row>
    <row r="30" customFormat="false" ht="15.75" hidden="false" customHeight="false" outlineLevel="0" collapsed="false">
      <c r="A30" s="54"/>
    </row>
    <row r="32" customFormat="false" ht="15.75" hidden="false" customHeight="false" outlineLevel="0" collapsed="false">
      <c r="A32" s="54"/>
    </row>
    <row r="34" customFormat="false" ht="15.75" hidden="false" customHeight="false" outlineLevel="0" collapsed="false">
      <c r="A34" s="54"/>
    </row>
    <row r="36" customFormat="false" ht="15.75" hidden="false" customHeight="false" outlineLevel="0" collapsed="false">
      <c r="A36" s="54"/>
    </row>
    <row r="38" customFormat="false" ht="15.75" hidden="false" customHeight="false" outlineLevel="0" collapsed="false">
      <c r="A38" s="54"/>
    </row>
    <row r="40" customFormat="false" ht="15.75" hidden="false" customHeight="false" outlineLevel="0" collapsed="false">
      <c r="A40" s="54"/>
    </row>
    <row r="42" customFormat="false" ht="15.75" hidden="false" customHeight="false" outlineLevel="0" collapsed="false">
      <c r="A42" s="54"/>
    </row>
    <row r="44" customFormat="false" ht="15.75" hidden="false" customHeight="false" outlineLevel="0" collapsed="false">
      <c r="A44" s="54"/>
    </row>
    <row r="45" customFormat="false" ht="15.75" hidden="false" customHeight="false" outlineLevel="0" collapsed="false">
      <c r="A45" s="54"/>
    </row>
    <row r="47" customFormat="false" ht="15.75" hidden="false" customHeight="false" outlineLevel="0" collapsed="false">
      <c r="A47" s="54"/>
    </row>
    <row r="49" customFormat="false" ht="15.75" hidden="false" customHeight="false" outlineLevel="0" collapsed="false">
      <c r="A49" s="54"/>
    </row>
    <row r="51" customFormat="false" ht="15.75" hidden="false" customHeight="false" outlineLevel="0" collapsed="false">
      <c r="A51" s="54"/>
    </row>
    <row r="53" customFormat="false" ht="15.75" hidden="false" customHeight="false" outlineLevel="0" collapsed="false">
      <c r="A53" s="54"/>
    </row>
    <row r="55" customFormat="false" ht="15.75" hidden="false" customHeight="false" outlineLevel="0" collapsed="false">
      <c r="A55" s="54"/>
    </row>
    <row r="57" customFormat="false" ht="15.75" hidden="false" customHeight="false" outlineLevel="0" collapsed="false">
      <c r="A57" s="54"/>
    </row>
    <row r="59" customFormat="false" ht="15.75" hidden="false" customHeight="false" outlineLevel="0" collapsed="false">
      <c r="A59" s="54"/>
    </row>
    <row r="61" customFormat="false" ht="15.75" hidden="false" customHeight="false" outlineLevel="0" collapsed="false">
      <c r="A61" s="54"/>
    </row>
    <row r="63" customFormat="false" ht="15.75" hidden="false" customHeight="false" outlineLevel="0" collapsed="false">
      <c r="A63" s="5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16.75"/>
    <col collapsed="false" customWidth="true" hidden="false" outlineLevel="0" max="3" min="3" style="0" width="15.26"/>
    <col collapsed="false" customWidth="true" hidden="false" outlineLevel="0" max="4" min="4" style="0" width="14.38"/>
    <col collapsed="false" customWidth="true" hidden="false" outlineLevel="0" max="5" min="5" style="0" width="21.63"/>
    <col collapsed="false" customWidth="true" hidden="false" outlineLevel="0" max="6" min="6" style="0" width="19.25"/>
    <col collapsed="false" customWidth="true" hidden="false" outlineLevel="0" max="7" min="7" style="0" width="15.63"/>
  </cols>
  <sheetData>
    <row r="1" customFormat="false" ht="15.75" hidden="false" customHeight="false" outlineLevel="0" collapsed="false">
      <c r="A1" s="51" t="s">
        <v>0</v>
      </c>
      <c r="B1" s="51" t="s">
        <v>1</v>
      </c>
      <c r="C1" s="51" t="s">
        <v>52</v>
      </c>
      <c r="D1" s="51" t="s">
        <v>53</v>
      </c>
      <c r="F1" s="55"/>
    </row>
    <row r="2" customFormat="false" ht="15.75" hidden="false" customHeight="false" outlineLevel="0" collapsed="false">
      <c r="A2" s="8" t="s">
        <v>4</v>
      </c>
      <c r="B2" s="8" t="s">
        <v>5</v>
      </c>
      <c r="C2" s="56" t="n">
        <f aca="false" t="array" ref="C2:C2">INDEX('Ubongo Kids - TBC1'!H:H,MATCH(1E+308,'Ubongo Kids - TBC1'!H:H))</f>
        <v>239000</v>
      </c>
      <c r="D2" s="57" t="n">
        <f aca="false">'Ubongo Kids - TBC1'!J109</f>
        <v>0</v>
      </c>
      <c r="E2" s="57"/>
      <c r="F2" s="55"/>
    </row>
    <row r="3" customFormat="false" ht="15.75" hidden="false" customHeight="false" outlineLevel="0" collapsed="false">
      <c r="A3" s="8" t="s">
        <v>4</v>
      </c>
      <c r="B3" s="8" t="s">
        <v>6</v>
      </c>
      <c r="C3" s="58" t="n">
        <f aca="false" t="array" ref="C3:C3">INDEX('Akili and Me - TBC1'!I:I,MATCH(1E+308,'Akili and Me - TBC1'!I:I))</f>
        <v>239000</v>
      </c>
      <c r="D3" s="57" t="n">
        <f aca="false">'Akili and Me - TBC1'!K279</f>
        <v>0</v>
      </c>
      <c r="E3" s="57"/>
      <c r="F3" s="57"/>
    </row>
    <row r="4" customFormat="false" ht="15.75" hidden="false" customHeight="false" outlineLevel="0" collapsed="false">
      <c r="A4" s="8" t="s">
        <v>4</v>
      </c>
      <c r="B4" s="8" t="s">
        <v>7</v>
      </c>
      <c r="C4" s="58" t="n">
        <f aca="false" t="array" ref="C4:C4">INDEX('Umuhimu wa Elimu'!H:H,MATCH(1E+308,'Umuhimu wa Elimu'!H:H))</f>
        <v>325000</v>
      </c>
      <c r="D4" s="57"/>
      <c r="E4" s="57"/>
      <c r="F4" s="57"/>
    </row>
    <row r="5" customFormat="false" ht="15.75" hidden="false" customHeight="false" outlineLevel="0" collapsed="false">
      <c r="A5" s="8" t="s">
        <v>4</v>
      </c>
      <c r="B5" s="8" t="s">
        <v>8</v>
      </c>
      <c r="C5" s="59" t="n">
        <f aca="false" t="array" ref="C5:C5">INDEX('Akili Radio'!H:H,MATCH(1E+308,'Akili Radio'!H:H))</f>
        <v>343000</v>
      </c>
      <c r="D5" s="57" t="n">
        <v>0</v>
      </c>
      <c r="E5" s="57"/>
      <c r="F5" s="57"/>
    </row>
    <row r="6" customFormat="false" ht="15.75" hidden="false" customHeight="false" outlineLevel="0" collapsed="false">
      <c r="A6" s="8" t="s">
        <v>9</v>
      </c>
      <c r="B6" s="8" t="s">
        <v>5</v>
      </c>
      <c r="C6" s="60" t="n">
        <f aca="false" t="array" ref="C6:C6">INDEX('NTV - ARCHIVE'!G:G,MATCH(1E+308,'NTV - ARCHIVE'!G:G))</f>
        <v>414000</v>
      </c>
      <c r="D6" s="61" t="n">
        <f aca="false">'NTV - ARCHIVE'!G4*24*26</f>
        <v>344448000</v>
      </c>
      <c r="E6" s="57"/>
      <c r="F6" s="57"/>
    </row>
    <row r="7" customFormat="false" ht="15.75" hidden="false" customHeight="false" outlineLevel="0" collapsed="false">
      <c r="A7" s="8" t="s">
        <v>9</v>
      </c>
      <c r="B7" s="8" t="s">
        <v>6</v>
      </c>
      <c r="C7" s="58" t="n">
        <f aca="false" t="array" ref="C7:C7">INDEX('CITIZEN TV- Akili'!I:I,MATCH(1E+308,'CITIZEN TV- Akili'!I:I))</f>
        <v>1222000</v>
      </c>
      <c r="D7" s="57" t="n">
        <f aca="false">'CITIZEN TV- Akili'!J22</f>
        <v>713137750</v>
      </c>
      <c r="E7" s="57"/>
      <c r="F7" s="57"/>
    </row>
    <row r="8" customFormat="false" ht="15.75" hidden="false" customHeight="false" outlineLevel="0" collapsed="false">
      <c r="A8" s="8" t="s">
        <v>10</v>
      </c>
      <c r="B8" s="8" t="s">
        <v>5</v>
      </c>
      <c r="C8" s="62" t="n">
        <v>866000</v>
      </c>
      <c r="D8" s="57" t="n">
        <f aca="false">26*C8</f>
        <v>22516000</v>
      </c>
      <c r="E8" s="57"/>
      <c r="F8" s="57"/>
    </row>
    <row r="9" customFormat="false" ht="15.75" hidden="false" customHeight="false" outlineLevel="0" collapsed="false">
      <c r="A9" s="8" t="s">
        <v>11</v>
      </c>
      <c r="B9" s="8" t="s">
        <v>5</v>
      </c>
      <c r="C9" s="62" t="n">
        <v>0</v>
      </c>
      <c r="D9" s="57" t="n">
        <v>0</v>
      </c>
      <c r="E9" s="57" t="n">
        <f aca="false">SUM(D2:D9)</f>
        <v>1080101750</v>
      </c>
      <c r="F9" s="57"/>
    </row>
    <row r="10" customFormat="false" ht="15.75" hidden="false" customHeight="false" outlineLevel="0" collapsed="false">
      <c r="A10" s="8" t="s">
        <v>54</v>
      </c>
      <c r="B10" s="55" t="s">
        <v>5</v>
      </c>
      <c r="C10" s="57"/>
      <c r="D10" s="57" t="n">
        <v>7524018</v>
      </c>
      <c r="E10" s="57"/>
      <c r="F10" s="57"/>
    </row>
    <row r="11" customFormat="false" ht="15.75" hidden="false" customHeight="false" outlineLevel="0" collapsed="false">
      <c r="A11" s="8" t="s">
        <v>54</v>
      </c>
      <c r="B11" s="55" t="s">
        <v>55</v>
      </c>
      <c r="C11" s="57"/>
      <c r="D11" s="57" t="n">
        <v>296710</v>
      </c>
      <c r="E11" s="57"/>
      <c r="F11" s="57"/>
    </row>
    <row r="12" customFormat="false" ht="15.75" hidden="false" customHeight="false" outlineLevel="0" collapsed="false">
      <c r="A12" s="8" t="s">
        <v>54</v>
      </c>
      <c r="B12" s="55" t="s">
        <v>56</v>
      </c>
      <c r="C12" s="57"/>
      <c r="D12" s="57" t="n">
        <v>1203047</v>
      </c>
      <c r="E12" s="57"/>
      <c r="F12" s="57"/>
    </row>
    <row r="13" customFormat="false" ht="15.75" hidden="false" customHeight="false" outlineLevel="0" collapsed="false">
      <c r="A13" s="8" t="s">
        <v>54</v>
      </c>
      <c r="B13" s="55" t="s">
        <v>6</v>
      </c>
      <c r="C13" s="57"/>
      <c r="D13" s="57" t="n">
        <v>682080</v>
      </c>
      <c r="E13" s="57" t="n">
        <f aca="false">SUM(D10:D13)</f>
        <v>9705855</v>
      </c>
      <c r="F13" s="57"/>
    </row>
    <row r="14" customFormat="false" ht="15.75" hidden="false" customHeight="false" outlineLevel="0" collapsed="false">
      <c r="A14" s="8"/>
      <c r="C14" s="57"/>
      <c r="D14" s="63" t="n">
        <f aca="false">SUM(D2:D13)</f>
        <v>1089807605</v>
      </c>
      <c r="E14" s="57"/>
      <c r="F14" s="57"/>
    </row>
    <row r="15" customFormat="false" ht="15.75" hidden="false" customHeight="false" outlineLevel="0" collapsed="false">
      <c r="A15" s="8" t="s">
        <v>57</v>
      </c>
      <c r="C15" s="57" t="n">
        <f aca="false">SUM(MAX(C2:C4),C5:C9)</f>
        <v>3170000</v>
      </c>
      <c r="D15" s="57"/>
      <c r="E15" s="57"/>
      <c r="F15" s="57"/>
    </row>
    <row r="16" customFormat="false" ht="15.75" hidden="false" customHeight="false" outlineLevel="0" collapsed="false">
      <c r="A16" s="64"/>
      <c r="B16" s="64"/>
      <c r="C16" s="57"/>
      <c r="D16" s="57"/>
      <c r="E16" s="57"/>
      <c r="F16" s="57"/>
    </row>
    <row r="17" customFormat="false" ht="15.75" hidden="false" customHeight="false" outlineLevel="0" collapsed="false">
      <c r="A17" s="64"/>
      <c r="B17" s="64"/>
      <c r="C17" s="57"/>
      <c r="D17" s="57"/>
      <c r="E17" s="57"/>
      <c r="F17" s="57"/>
    </row>
    <row r="18" customFormat="false" ht="15.75" hidden="false" customHeight="false" outlineLevel="0" collapsed="false">
      <c r="A18" s="64"/>
      <c r="B18" s="64"/>
      <c r="C18" s="57"/>
      <c r="D18" s="57"/>
      <c r="E18" s="57"/>
      <c r="F18" s="57"/>
    </row>
    <row r="19" customFormat="false" ht="15.75" hidden="false" customHeight="false" outlineLevel="0" collapsed="false">
      <c r="A19" s="64"/>
      <c r="B19" s="64"/>
      <c r="C19" s="57"/>
      <c r="D19" s="57"/>
      <c r="E19" s="57"/>
      <c r="F19" s="57"/>
    </row>
    <row r="20" customFormat="false" ht="15.75" hidden="false" customHeight="false" outlineLevel="0" collapsed="false">
      <c r="A20" s="32" t="s">
        <v>1</v>
      </c>
      <c r="B20" s="32" t="s">
        <v>4</v>
      </c>
      <c r="C20" s="63" t="s">
        <v>9</v>
      </c>
      <c r="D20" s="63" t="s">
        <v>10</v>
      </c>
      <c r="E20" s="57"/>
      <c r="F20" s="57"/>
    </row>
    <row r="21" customFormat="false" ht="15.75" hidden="false" customHeight="false" outlineLevel="0" collapsed="false">
      <c r="A21" s="55" t="s">
        <v>5</v>
      </c>
      <c r="B21" s="53" t="n">
        <f aca="false">C2</f>
        <v>239000</v>
      </c>
      <c r="C21" s="53" t="n">
        <f aca="false">C6</f>
        <v>414000</v>
      </c>
      <c r="D21" s="53" t="n">
        <f aca="false">C8</f>
        <v>866000</v>
      </c>
    </row>
    <row r="22" customFormat="false" ht="15.75" hidden="false" customHeight="false" outlineLevel="0" collapsed="false">
      <c r="A22" s="55" t="s">
        <v>6</v>
      </c>
      <c r="B22" s="53" t="n">
        <f aca="false">C3</f>
        <v>239000</v>
      </c>
      <c r="C22" s="53" t="n">
        <f aca="false">C7</f>
        <v>1222000</v>
      </c>
      <c r="D22" s="55" t="n">
        <v>0</v>
      </c>
    </row>
    <row r="23" customFormat="false" ht="15.75" hidden="false" customHeight="false" outlineLevel="0" collapsed="false">
      <c r="A23" s="55" t="s">
        <v>8</v>
      </c>
      <c r="B23" s="53" t="n">
        <f aca="false">C5</f>
        <v>343000</v>
      </c>
      <c r="C23" s="55" t="n">
        <v>0</v>
      </c>
      <c r="D23" s="55" t="n">
        <v>0</v>
      </c>
    </row>
    <row r="24" customFormat="false" ht="15.75" hidden="false" customHeight="false" outlineLevel="0" collapsed="false">
      <c r="A24" s="55" t="s">
        <v>7</v>
      </c>
      <c r="B24" s="53" t="n">
        <f aca="false">C4</f>
        <v>325000</v>
      </c>
      <c r="C24" s="55" t="n">
        <v>0</v>
      </c>
      <c r="D24" s="55" t="n">
        <v>0</v>
      </c>
    </row>
    <row r="25" customFormat="false" ht="15.75" hidden="false" customHeight="false" outlineLevel="0" collapsed="false">
      <c r="A25" s="51" t="s">
        <v>51</v>
      </c>
      <c r="B25" s="65" t="n">
        <f aca="false">SUM(B21:B24)</f>
        <v>1146000</v>
      </c>
      <c r="C25" s="65" t="n">
        <f aca="false">SUM(C21:C24)</f>
        <v>1636000</v>
      </c>
      <c r="D25" s="65" t="n">
        <f aca="false">SUM(D21:D24)</f>
        <v>866000</v>
      </c>
    </row>
    <row r="29" customFormat="false" ht="15.75" hidden="false" customHeight="false" outlineLevel="0" collapsed="false">
      <c r="A29" s="51" t="s">
        <v>58</v>
      </c>
      <c r="C29" s="55" t="s">
        <v>59</v>
      </c>
      <c r="D29" s="55" t="s">
        <v>60</v>
      </c>
    </row>
    <row r="30" customFormat="false" ht="15.75" hidden="false" customHeight="false" outlineLevel="0" collapsed="false">
      <c r="A30" s="8" t="s">
        <v>4</v>
      </c>
      <c r="B30" s="8" t="s">
        <v>5</v>
      </c>
      <c r="C30" s="53" t="n">
        <f aca="false">MAX('Ubongo Kids - TBC1'!H135:H158)</f>
        <v>1433000</v>
      </c>
      <c r="D30" s="53" t="n">
        <f aca="false">AVERAGE('Ubongo Kids - TBC1'!H135:H158)</f>
        <v>761347.8261</v>
      </c>
    </row>
    <row r="31" customFormat="false" ht="15.75" hidden="false" customHeight="false" outlineLevel="0" collapsed="false">
      <c r="A31" s="8" t="s">
        <v>4</v>
      </c>
      <c r="B31" s="8" t="s">
        <v>6</v>
      </c>
      <c r="C31" s="53" t="n">
        <f aca="false">MAX('Akili and Me - TBC1'!I367:I445)</f>
        <v>1327000</v>
      </c>
      <c r="D31" s="53" t="n">
        <f aca="false">AVERAGE('Akili and Me - TBC1'!I367:I445)</f>
        <v>624565.7895</v>
      </c>
    </row>
    <row r="32" customFormat="false" ht="15.75" hidden="false" customHeight="false" outlineLevel="0" collapsed="false">
      <c r="A32" s="8" t="s">
        <v>4</v>
      </c>
      <c r="B32" s="8" t="s">
        <v>7</v>
      </c>
      <c r="C32" s="53" t="n">
        <f aca="false">MAX('Umuhimu wa Elimu'!H262:H317)</f>
        <v>1293000</v>
      </c>
      <c r="D32" s="53" t="n">
        <f aca="false">AVERAGE('Umuhimu wa Elimu'!H262:H317)</f>
        <v>568410.7143</v>
      </c>
    </row>
    <row r="33" customFormat="false" ht="15.75" hidden="false" customHeight="false" outlineLevel="0" collapsed="false">
      <c r="A33" s="8" t="s">
        <v>4</v>
      </c>
      <c r="B33" s="8" t="s">
        <v>8</v>
      </c>
      <c r="C33" s="53" t="n">
        <f aca="false">MAX('Akili Radio'!H81:H107)</f>
        <v>1419000</v>
      </c>
      <c r="D33" s="53" t="n">
        <f aca="false">AVERAGE('Akili Radio'!H81:H107)</f>
        <v>599526.4</v>
      </c>
    </row>
    <row r="34" customFormat="false" ht="15.75" hidden="false" customHeight="false" outlineLevel="0" collapsed="false">
      <c r="A34" s="8" t="s">
        <v>9</v>
      </c>
      <c r="B34" s="8" t="s">
        <v>61</v>
      </c>
      <c r="C34" s="53" t="n">
        <f aca="false">MAX('CITIZEN TV - Ubongo Kids'!J16:J21)</f>
        <v>1696000</v>
      </c>
      <c r="D34" s="53" t="n">
        <f aca="false">AVERAGE('CITIZEN TV - Ubongo Kids'!J16:J21)</f>
        <v>1204166.667</v>
      </c>
    </row>
    <row r="35" customFormat="false" ht="15.75" hidden="false" customHeight="false" outlineLevel="0" collapsed="false">
      <c r="A35" s="8" t="s">
        <v>10</v>
      </c>
      <c r="B35" s="8" t="s">
        <v>5</v>
      </c>
      <c r="C35" s="53" t="n">
        <f aca="false">C8</f>
        <v>866000</v>
      </c>
      <c r="D35" s="66" t="n">
        <f aca="false">C35</f>
        <v>866000</v>
      </c>
    </row>
    <row r="36" customFormat="false" ht="15.75" hidden="false" customHeight="false" outlineLevel="0" collapsed="false">
      <c r="A36" s="8" t="s">
        <v>11</v>
      </c>
      <c r="B36" s="8" t="s">
        <v>5</v>
      </c>
      <c r="C36" s="57" t="n">
        <v>712000</v>
      </c>
      <c r="D36" s="67" t="n">
        <v>712000</v>
      </c>
    </row>
    <row r="38" customFormat="false" ht="15.75" hidden="false" customHeight="false" outlineLevel="0" collapsed="false">
      <c r="B38" s="55" t="s">
        <v>62</v>
      </c>
      <c r="C38" s="53" t="n">
        <f aca="false">MAX(C30:C32)+C33+C34+C35+C36</f>
        <v>6126000</v>
      </c>
      <c r="D38" s="53" t="n">
        <f aca="false">MAX(D30:D32)+D33*0.36+D34+D35+D36</f>
        <v>3759343.997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5.38"/>
    <col collapsed="false" customWidth="true" hidden="false" outlineLevel="0" max="3" min="3" style="0" width="16.75"/>
    <col collapsed="false" customWidth="true" hidden="false" outlineLevel="0" max="4" min="4" style="0" width="15.63"/>
    <col collapsed="false" customWidth="true" hidden="false" outlineLevel="0" max="5" min="5" style="0" width="16.13"/>
    <col collapsed="false" customWidth="true" hidden="false" outlineLevel="0" max="6" min="6" style="0" width="17.25"/>
    <col collapsed="false" customWidth="true" hidden="false" outlineLevel="0" max="7" min="7" style="0" width="17.63"/>
    <col collapsed="false" customWidth="true" hidden="false" outlineLevel="0" max="8" min="8" style="0" width="16.63"/>
    <col collapsed="false" customWidth="true" hidden="false" outlineLevel="0" max="12" min="12" style="0" width="15"/>
    <col collapsed="false" customWidth="true" hidden="false" outlineLevel="0" max="15" min="15" style="0" width="17.25"/>
    <col collapsed="false" customWidth="true" hidden="false" outlineLevel="0" max="16" min="16" style="0" width="15.75"/>
  </cols>
  <sheetData>
    <row r="1" customFormat="false" ht="15.75" hidden="false" customHeight="false" outlineLevel="0" collapsed="false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</row>
    <row r="2" customFormat="false" ht="15.75" hidden="false" customHeight="false" outlineLevel="0" collapsed="false">
      <c r="A2" s="69" t="s">
        <v>63</v>
      </c>
      <c r="B2" s="69" t="s">
        <v>64</v>
      </c>
      <c r="C2" s="69" t="s">
        <v>65</v>
      </c>
      <c r="D2" s="69" t="s">
        <v>66</v>
      </c>
      <c r="E2" s="69" t="s">
        <v>67</v>
      </c>
      <c r="F2" s="69" t="s">
        <v>68</v>
      </c>
      <c r="G2" s="69" t="s">
        <v>69</v>
      </c>
      <c r="H2" s="69" t="s">
        <v>70</v>
      </c>
      <c r="I2" s="69" t="s">
        <v>71</v>
      </c>
      <c r="J2" s="69" t="s">
        <v>72</v>
      </c>
      <c r="K2" s="69" t="s">
        <v>73</v>
      </c>
      <c r="L2" s="69" t="s">
        <v>74</v>
      </c>
      <c r="M2" s="69" t="s">
        <v>75</v>
      </c>
      <c r="N2" s="69" t="s">
        <v>76</v>
      </c>
      <c r="O2" s="69" t="s">
        <v>77</v>
      </c>
      <c r="P2" s="69" t="s">
        <v>78</v>
      </c>
      <c r="Q2" s="70" t="s">
        <v>79</v>
      </c>
      <c r="R2" s="71"/>
      <c r="S2" s="71"/>
      <c r="T2" s="71"/>
    </row>
    <row r="3" customFormat="false" ht="15.75" hidden="false" customHeight="false" outlineLevel="0" collapsed="false">
      <c r="A3" s="72" t="s">
        <v>80</v>
      </c>
      <c r="B3" s="72" t="s">
        <v>81</v>
      </c>
      <c r="C3" s="73" t="n">
        <v>111000</v>
      </c>
      <c r="D3" s="72" t="s">
        <v>81</v>
      </c>
      <c r="E3" s="72" t="s">
        <v>81</v>
      </c>
      <c r="F3" s="73" t="n">
        <v>52000</v>
      </c>
      <c r="G3" s="73" t="n">
        <v>26000</v>
      </c>
      <c r="H3" s="72" t="s">
        <v>81</v>
      </c>
      <c r="I3" s="73" t="n">
        <v>23000</v>
      </c>
      <c r="J3" s="72" t="s">
        <v>81</v>
      </c>
      <c r="K3" s="72" t="s">
        <v>81</v>
      </c>
      <c r="L3" s="72" t="s">
        <v>81</v>
      </c>
      <c r="M3" s="72"/>
      <c r="N3" s="72" t="s">
        <v>81</v>
      </c>
      <c r="O3" s="68"/>
      <c r="P3" s="73" t="n">
        <v>7000</v>
      </c>
      <c r="Q3" s="68"/>
      <c r="R3" s="68"/>
      <c r="S3" s="68"/>
      <c r="T3" s="68"/>
    </row>
    <row r="4" customFormat="false" ht="15.75" hidden="false" customHeight="false" outlineLevel="0" collapsed="false">
      <c r="A4" s="72" t="s">
        <v>82</v>
      </c>
      <c r="B4" s="72" t="s">
        <v>81</v>
      </c>
      <c r="C4" s="73" t="n">
        <v>124000</v>
      </c>
      <c r="D4" s="72" t="s">
        <v>81</v>
      </c>
      <c r="E4" s="72" t="s">
        <v>81</v>
      </c>
      <c r="F4" s="72" t="s">
        <v>81</v>
      </c>
      <c r="G4" s="72" t="s">
        <v>81</v>
      </c>
      <c r="H4" s="72" t="s">
        <v>81</v>
      </c>
      <c r="I4" s="73" t="n">
        <v>7000</v>
      </c>
      <c r="J4" s="72" t="s">
        <v>81</v>
      </c>
      <c r="K4" s="72" t="s">
        <v>81</v>
      </c>
      <c r="L4" s="72" t="s">
        <v>81</v>
      </c>
      <c r="M4" s="72"/>
      <c r="N4" s="72" t="s">
        <v>81</v>
      </c>
      <c r="O4" s="68"/>
      <c r="P4" s="68"/>
      <c r="Q4" s="68"/>
      <c r="R4" s="68"/>
      <c r="S4" s="68"/>
      <c r="T4" s="68"/>
    </row>
    <row r="5" customFormat="false" ht="15.75" hidden="false" customHeight="false" outlineLevel="0" collapsed="false">
      <c r="A5" s="72" t="s">
        <v>83</v>
      </c>
      <c r="B5" s="73" t="n">
        <v>22000</v>
      </c>
      <c r="C5" s="72" t="s">
        <v>81</v>
      </c>
      <c r="D5" s="72" t="s">
        <v>81</v>
      </c>
      <c r="E5" s="72" t="s">
        <v>81</v>
      </c>
      <c r="F5" s="72" t="s">
        <v>81</v>
      </c>
      <c r="G5" s="72" t="s">
        <v>81</v>
      </c>
      <c r="H5" s="72" t="s">
        <v>81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</row>
    <row r="6" customFormat="false" ht="15.75" hidden="false" customHeight="false" outlineLevel="0" collapsed="false">
      <c r="A6" s="74" t="s">
        <v>84</v>
      </c>
      <c r="B6" s="75" t="n">
        <f aca="false">MAX(B3:B5)</f>
        <v>22000</v>
      </c>
      <c r="C6" s="75" t="n">
        <f aca="false">MAX(C3:C5)</f>
        <v>124000</v>
      </c>
      <c r="D6" s="75" t="n">
        <f aca="false">MAX(D3:D5)</f>
        <v>0</v>
      </c>
      <c r="E6" s="75" t="n">
        <f aca="false">MAX(E3:E5)</f>
        <v>0</v>
      </c>
      <c r="F6" s="75" t="n">
        <f aca="false">MAX(F3:F5)</f>
        <v>52000</v>
      </c>
      <c r="G6" s="75" t="n">
        <f aca="false">MAX(G3:G5)</f>
        <v>26000</v>
      </c>
      <c r="H6" s="75" t="n">
        <f aca="false">MAX(H3:H5)</f>
        <v>0</v>
      </c>
      <c r="I6" s="75" t="n">
        <f aca="false">MAX(I3:I5)</f>
        <v>23000</v>
      </c>
      <c r="J6" s="75" t="n">
        <f aca="false">MAX(J3:J5)</f>
        <v>0</v>
      </c>
      <c r="K6" s="75" t="n">
        <f aca="false">MAX(K3:K5)</f>
        <v>0</v>
      </c>
      <c r="L6" s="75" t="n">
        <f aca="false">MAX(L3:L5)</f>
        <v>0</v>
      </c>
      <c r="M6" s="75" t="n">
        <f aca="false">MAX(M3:M5)</f>
        <v>0</v>
      </c>
      <c r="N6" s="75" t="n">
        <f aca="false">MAX(N3:N5)</f>
        <v>0</v>
      </c>
      <c r="O6" s="75" t="n">
        <f aca="false">MAX(O3:O5)</f>
        <v>0</v>
      </c>
      <c r="P6" s="75" t="n">
        <f aca="false">MAX(P3:P5)</f>
        <v>7000</v>
      </c>
      <c r="Q6" s="76" t="n">
        <f aca="false">SUM(B6:P6)</f>
        <v>254000</v>
      </c>
      <c r="R6" s="77"/>
      <c r="S6" s="77"/>
      <c r="T6" s="77"/>
    </row>
    <row r="7" customFormat="false" ht="15.75" hidden="false" customHeight="false" outlineLevel="0" collapsed="false">
      <c r="A7" s="72"/>
      <c r="B7" s="73"/>
      <c r="C7" s="72"/>
      <c r="D7" s="72"/>
      <c r="E7" s="72"/>
      <c r="F7" s="72"/>
      <c r="G7" s="72"/>
      <c r="H7" s="72"/>
      <c r="I7" s="73"/>
      <c r="J7" s="73"/>
      <c r="K7" s="72"/>
      <c r="L7" s="72"/>
      <c r="M7" s="72"/>
      <c r="N7" s="72"/>
      <c r="O7" s="68"/>
      <c r="P7" s="73"/>
      <c r="Q7" s="68"/>
      <c r="R7" s="68"/>
      <c r="S7" s="68"/>
      <c r="T7" s="68"/>
    </row>
    <row r="8" customFormat="false" ht="15.75" hidden="false" customHeight="false" outlineLevel="0" collapsed="false">
      <c r="A8" s="72" t="s">
        <v>85</v>
      </c>
      <c r="B8" s="73" t="n">
        <v>10000</v>
      </c>
      <c r="C8" s="72" t="s">
        <v>81</v>
      </c>
      <c r="D8" s="72" t="s">
        <v>81</v>
      </c>
      <c r="E8" s="72" t="s">
        <v>81</v>
      </c>
      <c r="F8" s="72" t="s">
        <v>81</v>
      </c>
      <c r="G8" s="72" t="s">
        <v>81</v>
      </c>
      <c r="H8" s="72" t="s">
        <v>81</v>
      </c>
      <c r="I8" s="73" t="n">
        <v>18000</v>
      </c>
      <c r="J8" s="73" t="n">
        <v>123000</v>
      </c>
      <c r="K8" s="72" t="s">
        <v>81</v>
      </c>
      <c r="L8" s="72" t="s">
        <v>81</v>
      </c>
      <c r="M8" s="72"/>
      <c r="N8" s="72" t="s">
        <v>81</v>
      </c>
      <c r="O8" s="68"/>
      <c r="P8" s="73" t="n">
        <v>18000</v>
      </c>
      <c r="Q8" s="68"/>
      <c r="R8" s="68"/>
      <c r="S8" s="68"/>
      <c r="T8" s="68"/>
    </row>
    <row r="9" customFormat="false" ht="15.75" hidden="false" customHeight="false" outlineLevel="0" collapsed="false">
      <c r="A9" s="72" t="s">
        <v>86</v>
      </c>
      <c r="B9" s="72" t="s">
        <v>81</v>
      </c>
      <c r="C9" s="72" t="s">
        <v>81</v>
      </c>
      <c r="D9" s="72" t="s">
        <v>81</v>
      </c>
      <c r="E9" s="72" t="s">
        <v>81</v>
      </c>
      <c r="F9" s="73" t="n">
        <v>56000</v>
      </c>
      <c r="G9" s="72" t="s">
        <v>81</v>
      </c>
      <c r="H9" s="72" t="s">
        <v>81</v>
      </c>
      <c r="I9" s="73" t="n">
        <v>22000</v>
      </c>
      <c r="J9" s="72" t="s">
        <v>81</v>
      </c>
      <c r="K9" s="73" t="n">
        <v>31000</v>
      </c>
      <c r="L9" s="73" t="n">
        <v>13000</v>
      </c>
      <c r="M9" s="73"/>
      <c r="N9" s="73" t="n">
        <v>13000</v>
      </c>
      <c r="O9" s="72" t="s">
        <v>81</v>
      </c>
      <c r="P9" s="73" t="n">
        <v>44000</v>
      </c>
      <c r="Q9" s="68"/>
      <c r="R9" s="68"/>
      <c r="S9" s="68"/>
      <c r="T9" s="68"/>
    </row>
    <row r="10" customFormat="false" ht="15.75" hidden="false" customHeight="false" outlineLevel="0" collapsed="false">
      <c r="A10" s="72" t="s">
        <v>87</v>
      </c>
      <c r="B10" s="72" t="s">
        <v>81</v>
      </c>
      <c r="C10" s="72" t="s">
        <v>81</v>
      </c>
      <c r="D10" s="72" t="s">
        <v>81</v>
      </c>
      <c r="E10" s="73" t="n">
        <v>42000</v>
      </c>
      <c r="F10" s="73" t="n">
        <v>52000</v>
      </c>
      <c r="G10" s="72" t="s">
        <v>81</v>
      </c>
      <c r="H10" s="73" t="n">
        <v>20000</v>
      </c>
      <c r="I10" s="72" t="s">
        <v>81</v>
      </c>
      <c r="J10" s="73" t="n">
        <v>186000</v>
      </c>
      <c r="K10" s="72" t="s">
        <v>81</v>
      </c>
      <c r="L10" s="73" t="n">
        <v>37000</v>
      </c>
      <c r="M10" s="72"/>
      <c r="N10" s="72" t="s">
        <v>81</v>
      </c>
      <c r="O10" s="68"/>
      <c r="P10" s="73" t="n">
        <v>37000</v>
      </c>
      <c r="Q10" s="68"/>
      <c r="R10" s="68"/>
      <c r="S10" s="68"/>
      <c r="T10" s="68"/>
    </row>
    <row r="11" customFormat="false" ht="15.75" hidden="false" customHeight="false" outlineLevel="0" collapsed="false">
      <c r="A11" s="72" t="s">
        <v>88</v>
      </c>
      <c r="B11" s="72" t="s">
        <v>81</v>
      </c>
      <c r="C11" s="73" t="n">
        <v>72000</v>
      </c>
      <c r="D11" s="72" t="s">
        <v>81</v>
      </c>
      <c r="E11" s="72" t="s">
        <v>81</v>
      </c>
      <c r="F11" s="73" t="n">
        <v>39000</v>
      </c>
      <c r="G11" s="72" t="s">
        <v>81</v>
      </c>
      <c r="H11" s="73" t="n">
        <v>10000</v>
      </c>
      <c r="I11" s="73" t="n">
        <v>15000</v>
      </c>
      <c r="J11" s="72" t="s">
        <v>81</v>
      </c>
      <c r="K11" s="72" t="s">
        <v>81</v>
      </c>
      <c r="L11" s="72" t="s">
        <v>81</v>
      </c>
      <c r="M11" s="72"/>
      <c r="N11" s="72" t="s">
        <v>81</v>
      </c>
      <c r="O11" s="73" t="n">
        <v>23000</v>
      </c>
      <c r="P11" s="73" t="n">
        <v>8000</v>
      </c>
      <c r="Q11" s="68"/>
      <c r="R11" s="68"/>
      <c r="S11" s="68"/>
      <c r="T11" s="68"/>
    </row>
    <row r="12" customFormat="false" ht="15.75" hidden="false" customHeight="false" outlineLevel="0" collapsed="false">
      <c r="A12" s="74" t="s">
        <v>89</v>
      </c>
      <c r="B12" s="74" t="n">
        <f aca="false">MAX(B8:B11)</f>
        <v>10000</v>
      </c>
      <c r="C12" s="74" t="n">
        <f aca="false">MAX(C8:C11)</f>
        <v>72000</v>
      </c>
      <c r="D12" s="74" t="n">
        <f aca="false">MAX(D8:D11)</f>
        <v>0</v>
      </c>
      <c r="E12" s="74" t="n">
        <f aca="false">MAX(E8:E11)</f>
        <v>42000</v>
      </c>
      <c r="F12" s="74" t="n">
        <f aca="false">MAX(F8:F11)</f>
        <v>56000</v>
      </c>
      <c r="G12" s="74" t="n">
        <f aca="false">MAX(G8:G11)</f>
        <v>0</v>
      </c>
      <c r="H12" s="74" t="n">
        <f aca="false">MAX(H8:H11)</f>
        <v>20000</v>
      </c>
      <c r="I12" s="74" t="n">
        <f aca="false">MAX(I8:I11)</f>
        <v>22000</v>
      </c>
      <c r="J12" s="74" t="n">
        <f aca="false">MAX(J8:J11)</f>
        <v>186000</v>
      </c>
      <c r="K12" s="74" t="n">
        <f aca="false">MAX(K8:K11)</f>
        <v>31000</v>
      </c>
      <c r="L12" s="74" t="n">
        <f aca="false">MAX(L8:L11)</f>
        <v>37000</v>
      </c>
      <c r="M12" s="74" t="n">
        <f aca="false">MAX(M8:M11)</f>
        <v>0</v>
      </c>
      <c r="N12" s="74" t="n">
        <f aca="false">MAX(N8:N11)</f>
        <v>13000</v>
      </c>
      <c r="O12" s="74" t="n">
        <f aca="false">MAX(O8:O11)</f>
        <v>23000</v>
      </c>
      <c r="P12" s="74" t="n">
        <f aca="false">MAX(P8:P11)</f>
        <v>44000</v>
      </c>
      <c r="Q12" s="76" t="n">
        <f aca="false">SUM(B12:P12)</f>
        <v>556000</v>
      </c>
      <c r="R12" s="77"/>
      <c r="S12" s="77"/>
      <c r="T12" s="77"/>
    </row>
    <row r="13" customFormat="false" ht="15.75" hidden="false" customHeight="false" outlineLevel="0" collapsed="false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8"/>
      <c r="R13" s="68"/>
      <c r="S13" s="68"/>
      <c r="T13" s="68"/>
    </row>
    <row r="14" customFormat="false" ht="15.75" hidden="false" customHeight="false" outlineLevel="0" collapsed="false">
      <c r="A14" s="72" t="s">
        <v>90</v>
      </c>
      <c r="B14" s="72" t="s">
        <v>81</v>
      </c>
      <c r="C14" s="73" t="n">
        <v>81000</v>
      </c>
      <c r="D14" s="72" t="s">
        <v>81</v>
      </c>
      <c r="E14" s="72" t="s">
        <v>81</v>
      </c>
      <c r="F14" s="73" t="n">
        <v>78000</v>
      </c>
      <c r="G14" s="72" t="s">
        <v>81</v>
      </c>
      <c r="H14" s="72" t="s">
        <v>81</v>
      </c>
      <c r="I14" s="73" t="n">
        <v>11000</v>
      </c>
      <c r="J14" s="72" t="s">
        <v>81</v>
      </c>
      <c r="K14" s="72" t="s">
        <v>81</v>
      </c>
      <c r="L14" s="72" t="s">
        <v>81</v>
      </c>
      <c r="M14" s="72"/>
      <c r="N14" s="72" t="s">
        <v>81</v>
      </c>
      <c r="O14" s="68"/>
      <c r="P14" s="73" t="n">
        <v>11000</v>
      </c>
      <c r="Q14" s="68"/>
      <c r="R14" s="68"/>
      <c r="S14" s="68"/>
      <c r="T14" s="68"/>
    </row>
    <row r="15" customFormat="false" ht="15.75" hidden="false" customHeight="false" outlineLevel="0" collapsed="false">
      <c r="A15" s="72" t="s">
        <v>91</v>
      </c>
      <c r="B15" s="72" t="s">
        <v>81</v>
      </c>
      <c r="C15" s="72" t="s">
        <v>81</v>
      </c>
      <c r="D15" s="73" t="n">
        <v>59000</v>
      </c>
      <c r="E15" s="72" t="s">
        <v>81</v>
      </c>
      <c r="F15" s="73" t="n">
        <v>6000</v>
      </c>
      <c r="G15" s="73" t="n">
        <v>26000</v>
      </c>
      <c r="H15" s="73" t="n">
        <v>59000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customFormat="false" ht="15.75" hidden="false" customHeight="false" outlineLevel="0" collapsed="false">
      <c r="A16" s="72" t="s">
        <v>92</v>
      </c>
      <c r="B16" s="73" t="n">
        <v>6000</v>
      </c>
      <c r="C16" s="72" t="s">
        <v>81</v>
      </c>
      <c r="D16" s="68"/>
      <c r="E16" s="72" t="s">
        <v>81</v>
      </c>
      <c r="F16" s="73" t="n">
        <v>97000</v>
      </c>
      <c r="G16" s="72" t="s">
        <v>81</v>
      </c>
      <c r="H16" s="72" t="s">
        <v>81</v>
      </c>
      <c r="I16" s="73" t="n">
        <v>6000</v>
      </c>
      <c r="J16" s="73" t="n">
        <v>97000</v>
      </c>
      <c r="K16" s="68"/>
      <c r="L16" s="72" t="s">
        <v>81</v>
      </c>
      <c r="M16" s="72" t="s">
        <v>81</v>
      </c>
      <c r="N16" s="68"/>
      <c r="O16" s="72" t="s">
        <v>81</v>
      </c>
      <c r="P16" s="73" t="n">
        <v>16000</v>
      </c>
      <c r="Q16" s="68"/>
      <c r="R16" s="68"/>
      <c r="S16" s="68"/>
      <c r="T16" s="68"/>
    </row>
    <row r="17" customFormat="false" ht="15.75" hidden="false" customHeight="false" outlineLevel="0" collapsed="false">
      <c r="A17" s="72" t="s">
        <v>93</v>
      </c>
      <c r="B17" s="73" t="n">
        <v>5000</v>
      </c>
      <c r="C17" s="73" t="n">
        <v>57000</v>
      </c>
      <c r="D17" s="68"/>
      <c r="E17" s="72" t="s">
        <v>81</v>
      </c>
      <c r="F17" s="73" t="n">
        <v>72000</v>
      </c>
      <c r="G17" s="72" t="s">
        <v>81</v>
      </c>
      <c r="H17" s="73" t="n">
        <v>6000</v>
      </c>
      <c r="I17" s="73" t="n">
        <v>13000</v>
      </c>
      <c r="J17" s="73" t="n">
        <v>124000</v>
      </c>
      <c r="K17" s="68"/>
      <c r="L17" s="72" t="s">
        <v>81</v>
      </c>
      <c r="M17" s="72" t="s">
        <v>81</v>
      </c>
      <c r="N17" s="68"/>
      <c r="O17" s="72" t="s">
        <v>81</v>
      </c>
      <c r="P17" s="73" t="n">
        <v>27000</v>
      </c>
      <c r="Q17" s="68"/>
      <c r="R17" s="68"/>
      <c r="S17" s="68"/>
      <c r="T17" s="68"/>
    </row>
    <row r="18" customFormat="false" ht="15.75" hidden="false" customHeight="false" outlineLevel="0" collapsed="false">
      <c r="A18" s="72" t="s">
        <v>94</v>
      </c>
      <c r="B18" s="73" t="n">
        <v>6000</v>
      </c>
      <c r="C18" s="73" t="n">
        <v>65000</v>
      </c>
      <c r="D18" s="68"/>
      <c r="E18" s="72" t="s">
        <v>81</v>
      </c>
      <c r="F18" s="73" t="n">
        <v>125000</v>
      </c>
      <c r="G18" s="73" t="n">
        <v>79000</v>
      </c>
      <c r="H18" s="73" t="n">
        <v>14000</v>
      </c>
      <c r="I18" s="72" t="s">
        <v>81</v>
      </c>
      <c r="J18" s="72" t="s">
        <v>81</v>
      </c>
      <c r="K18" s="68"/>
      <c r="L18" s="72" t="s">
        <v>81</v>
      </c>
      <c r="M18" s="73" t="n">
        <v>39000</v>
      </c>
      <c r="N18" s="68"/>
      <c r="O18" s="73" t="n">
        <v>128000</v>
      </c>
      <c r="P18" s="73" t="n">
        <v>14000</v>
      </c>
      <c r="Q18" s="68"/>
      <c r="R18" s="68"/>
      <c r="S18" s="68"/>
      <c r="T18" s="68"/>
    </row>
    <row r="19" customFormat="false" ht="15.75" hidden="false" customHeight="false" outlineLevel="0" collapsed="false">
      <c r="A19" s="74" t="s">
        <v>95</v>
      </c>
      <c r="B19" s="74" t="n">
        <f aca="false">MAX(B14:B18)</f>
        <v>6000</v>
      </c>
      <c r="C19" s="74" t="n">
        <f aca="false">MAX(C14:C18)</f>
        <v>81000</v>
      </c>
      <c r="D19" s="74" t="n">
        <f aca="false">MAX(D14:D18)</f>
        <v>59000</v>
      </c>
      <c r="E19" s="74" t="n">
        <f aca="false">MAX(E14:E18)</f>
        <v>0</v>
      </c>
      <c r="F19" s="74" t="n">
        <f aca="false">MAX(F14:F18)</f>
        <v>125000</v>
      </c>
      <c r="G19" s="74" t="n">
        <f aca="false">MAX(G14:G18)</f>
        <v>79000</v>
      </c>
      <c r="H19" s="74" t="n">
        <f aca="false">MAX(H14:H18)</f>
        <v>59000</v>
      </c>
      <c r="I19" s="74" t="n">
        <f aca="false">MAX(I14:I18)</f>
        <v>13000</v>
      </c>
      <c r="J19" s="74" t="n">
        <f aca="false">MAX(J14:J18)</f>
        <v>124000</v>
      </c>
      <c r="K19" s="74" t="n">
        <f aca="false">MAX(K14:K18)</f>
        <v>0</v>
      </c>
      <c r="L19" s="74" t="n">
        <f aca="false">MAX(L14:L18)</f>
        <v>0</v>
      </c>
      <c r="M19" s="74" t="n">
        <f aca="false">MAX(M14:M18)</f>
        <v>39000</v>
      </c>
      <c r="N19" s="74" t="n">
        <f aca="false">MAX(N14:N18)</f>
        <v>0</v>
      </c>
      <c r="O19" s="74" t="n">
        <f aca="false">MAX(O14:O18)</f>
        <v>128000</v>
      </c>
      <c r="P19" s="74" t="n">
        <f aca="false">MAX(P14:P18)</f>
        <v>27000</v>
      </c>
      <c r="Q19" s="76" t="n">
        <f aca="false">SUM(B19:P19)</f>
        <v>740000</v>
      </c>
      <c r="R19" s="78"/>
      <c r="S19" s="79"/>
      <c r="T19" s="77"/>
    </row>
    <row r="20" customFormat="false" ht="15.75" hidden="false" customHeight="false" outlineLevel="0" collapsed="false">
      <c r="A20" s="72"/>
      <c r="B20" s="72"/>
      <c r="C20" s="72"/>
      <c r="D20" s="68"/>
      <c r="E20" s="73"/>
      <c r="F20" s="73"/>
      <c r="G20" s="72"/>
      <c r="H20" s="73"/>
      <c r="I20" s="73"/>
      <c r="J20" s="72"/>
      <c r="K20" s="68"/>
      <c r="L20" s="73"/>
      <c r="M20" s="72"/>
      <c r="N20" s="68"/>
      <c r="O20" s="72"/>
      <c r="P20" s="73"/>
      <c r="Q20" s="68"/>
      <c r="R20" s="68"/>
      <c r="S20" s="68"/>
      <c r="T20" s="68"/>
    </row>
    <row r="21" customFormat="false" ht="15.75" hidden="false" customHeight="false" outlineLevel="0" collapsed="false">
      <c r="A21" s="72" t="s">
        <v>96</v>
      </c>
      <c r="B21" s="72" t="n">
        <v>56000</v>
      </c>
      <c r="C21" s="72" t="s">
        <v>81</v>
      </c>
      <c r="D21" s="72" t="s">
        <v>81</v>
      </c>
      <c r="E21" s="73" t="n">
        <v>108000</v>
      </c>
      <c r="F21" s="73" t="n">
        <v>27000</v>
      </c>
      <c r="G21" s="72" t="s">
        <v>81</v>
      </c>
      <c r="H21" s="73" t="n">
        <v>14000</v>
      </c>
      <c r="I21" s="73" t="n">
        <v>7000</v>
      </c>
      <c r="J21" s="72" t="s">
        <v>81</v>
      </c>
      <c r="K21" s="72" t="s">
        <v>81</v>
      </c>
      <c r="L21" s="73" t="n">
        <v>7000</v>
      </c>
      <c r="M21" s="72" t="s">
        <v>81</v>
      </c>
      <c r="N21" s="72" t="s">
        <v>81</v>
      </c>
      <c r="O21" s="72" t="n">
        <v>63000</v>
      </c>
      <c r="P21" s="73" t="n">
        <v>6000</v>
      </c>
      <c r="Q21" s="68"/>
      <c r="R21" s="68"/>
      <c r="S21" s="68"/>
      <c r="T21" s="68"/>
    </row>
    <row r="22" customFormat="false" ht="15.75" hidden="false" customHeight="false" outlineLevel="0" collapsed="false">
      <c r="A22" s="72" t="s">
        <v>97</v>
      </c>
      <c r="B22" s="80" t="n">
        <v>32000</v>
      </c>
      <c r="C22" s="72" t="s">
        <v>81</v>
      </c>
      <c r="D22" s="72" t="s">
        <v>81</v>
      </c>
      <c r="E22" s="72" t="s">
        <v>81</v>
      </c>
      <c r="F22" s="72" t="n">
        <v>32000</v>
      </c>
      <c r="G22" s="72" t="s">
        <v>81</v>
      </c>
      <c r="H22" s="80" t="n">
        <v>23000</v>
      </c>
      <c r="I22" s="80" t="n">
        <v>49000</v>
      </c>
      <c r="J22" s="80" t="n">
        <v>167000</v>
      </c>
      <c r="K22" s="72" t="s">
        <v>81</v>
      </c>
      <c r="L22" s="80" t="n">
        <v>15000</v>
      </c>
      <c r="M22" s="72" t="s">
        <v>81</v>
      </c>
      <c r="N22" s="72" t="s">
        <v>81</v>
      </c>
      <c r="O22" s="80" t="n">
        <v>85000</v>
      </c>
      <c r="P22" s="80" t="n">
        <v>11000</v>
      </c>
      <c r="Q22" s="68"/>
      <c r="R22" s="68"/>
      <c r="S22" s="68"/>
      <c r="T22" s="68"/>
    </row>
    <row r="23" customFormat="false" ht="15.75" hidden="false" customHeight="false" outlineLevel="0" collapsed="false">
      <c r="A23" s="72" t="s">
        <v>98</v>
      </c>
      <c r="B23" s="80" t="n">
        <v>91000</v>
      </c>
      <c r="C23" s="72" t="s">
        <v>81</v>
      </c>
      <c r="D23" s="72" t="s">
        <v>81</v>
      </c>
      <c r="E23" s="80" t="n">
        <v>6000</v>
      </c>
      <c r="F23" s="72" t="s">
        <v>81</v>
      </c>
      <c r="G23" s="72" t="s">
        <v>81</v>
      </c>
      <c r="H23" s="80" t="n">
        <v>5000</v>
      </c>
      <c r="I23" s="80" t="n">
        <v>6000</v>
      </c>
      <c r="J23" s="72" t="s">
        <v>81</v>
      </c>
      <c r="K23" s="72" t="s">
        <v>81</v>
      </c>
      <c r="L23" s="72" t="s">
        <v>81</v>
      </c>
      <c r="M23" s="72" t="s">
        <v>81</v>
      </c>
      <c r="N23" s="72" t="s">
        <v>81</v>
      </c>
      <c r="O23" s="72" t="s">
        <v>81</v>
      </c>
      <c r="P23" s="80" t="n">
        <v>10000</v>
      </c>
      <c r="Q23" s="68"/>
      <c r="R23" s="68"/>
      <c r="S23" s="68"/>
      <c r="T23" s="68"/>
    </row>
    <row r="24" customFormat="false" ht="15.75" hidden="false" customHeight="false" outlineLevel="0" collapsed="false">
      <c r="A24" s="72" t="s">
        <v>99</v>
      </c>
      <c r="B24" s="80" t="s">
        <v>81</v>
      </c>
      <c r="C24" s="72" t="s">
        <v>81</v>
      </c>
      <c r="D24" s="72" t="s">
        <v>81</v>
      </c>
      <c r="E24" s="80" t="n">
        <v>6000</v>
      </c>
      <c r="F24" s="80" t="n">
        <v>91000</v>
      </c>
      <c r="G24" s="80" t="s">
        <v>81</v>
      </c>
      <c r="H24" s="80" t="n">
        <v>5000</v>
      </c>
      <c r="I24" s="80" t="n">
        <v>6000</v>
      </c>
      <c r="J24" s="80" t="s">
        <v>81</v>
      </c>
      <c r="K24" s="80" t="s">
        <v>81</v>
      </c>
      <c r="L24" s="80" t="s">
        <v>81</v>
      </c>
      <c r="M24" s="80" t="s">
        <v>81</v>
      </c>
      <c r="N24" s="80" t="s">
        <v>81</v>
      </c>
      <c r="O24" s="80" t="s">
        <v>81</v>
      </c>
      <c r="P24" s="80" t="n">
        <v>10000</v>
      </c>
      <c r="Q24" s="68"/>
      <c r="R24" s="68"/>
      <c r="S24" s="68"/>
      <c r="T24" s="68"/>
    </row>
    <row r="25" customFormat="false" ht="15.75" hidden="false" customHeight="false" outlineLevel="0" collapsed="false">
      <c r="A25" s="74" t="s">
        <v>100</v>
      </c>
      <c r="B25" s="74" t="n">
        <f aca="false">MAX(B20:B24)</f>
        <v>91000</v>
      </c>
      <c r="C25" s="74" t="n">
        <f aca="false">MAX(C20:C24)</f>
        <v>0</v>
      </c>
      <c r="D25" s="74" t="n">
        <f aca="false">MAX(D20:D24)</f>
        <v>0</v>
      </c>
      <c r="E25" s="74" t="n">
        <f aca="false">MAX(E20:E24)</f>
        <v>108000</v>
      </c>
      <c r="F25" s="74" t="n">
        <f aca="false">MAX(F20:F24)</f>
        <v>91000</v>
      </c>
      <c r="G25" s="74" t="n">
        <f aca="false">MAX(G20:G24)</f>
        <v>0</v>
      </c>
      <c r="H25" s="74" t="n">
        <f aca="false">MAX(H20:H24)</f>
        <v>23000</v>
      </c>
      <c r="I25" s="74" t="n">
        <f aca="false">MAX(I20:I24)</f>
        <v>49000</v>
      </c>
      <c r="J25" s="74" t="n">
        <f aca="false">MAX(J20:J24)</f>
        <v>167000</v>
      </c>
      <c r="K25" s="74" t="n">
        <f aca="false">MAX(K20:K24)</f>
        <v>0</v>
      </c>
      <c r="L25" s="74" t="n">
        <f aca="false">MAX(L20:L24)</f>
        <v>15000</v>
      </c>
      <c r="M25" s="74" t="n">
        <f aca="false">MAX(M20:M24)</f>
        <v>0</v>
      </c>
      <c r="N25" s="74" t="n">
        <f aca="false">MAX(N20:N24)</f>
        <v>0</v>
      </c>
      <c r="O25" s="74" t="n">
        <f aca="false">MAX(O20:O24)</f>
        <v>85000</v>
      </c>
      <c r="P25" s="74" t="n">
        <f aca="false">MAX(P20:P24)</f>
        <v>11000</v>
      </c>
      <c r="Q25" s="76" t="n">
        <f aca="false">SUM(B25:P25)</f>
        <v>640000</v>
      </c>
      <c r="R25" s="78"/>
      <c r="S25" s="79"/>
      <c r="T25" s="77"/>
    </row>
    <row r="26" customFormat="false" ht="15.75" hidden="false" customHeight="false" outlineLevel="0" collapsed="false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</row>
    <row r="27" customFormat="false" ht="15.75" hidden="false" customHeight="false" outlineLevel="0" collapsed="false">
      <c r="A27" s="72" t="s">
        <v>101</v>
      </c>
      <c r="B27" s="72" t="s">
        <v>81</v>
      </c>
      <c r="C27" s="72" t="s">
        <v>81</v>
      </c>
      <c r="D27" s="72" t="s">
        <v>81</v>
      </c>
      <c r="E27" s="72" t="s">
        <v>81</v>
      </c>
      <c r="F27" s="73" t="n">
        <v>22000</v>
      </c>
      <c r="G27" s="72" t="s">
        <v>81</v>
      </c>
      <c r="H27" s="73" t="n">
        <v>14000</v>
      </c>
      <c r="I27" s="73" t="n">
        <v>12000</v>
      </c>
      <c r="J27" s="72" t="s">
        <v>81</v>
      </c>
      <c r="K27" s="72" t="s">
        <v>81</v>
      </c>
      <c r="L27" s="72" t="s">
        <v>81</v>
      </c>
      <c r="M27" s="72" t="s">
        <v>81</v>
      </c>
      <c r="N27" s="72" t="s">
        <v>81</v>
      </c>
      <c r="O27" s="72" t="s">
        <v>81</v>
      </c>
      <c r="P27" s="73" t="n">
        <v>22000</v>
      </c>
      <c r="Q27" s="68"/>
      <c r="R27" s="68"/>
      <c r="S27" s="68"/>
      <c r="T27" s="68"/>
    </row>
    <row r="28" customFormat="false" ht="15.75" hidden="false" customHeight="false" outlineLevel="0" collapsed="false">
      <c r="A28" s="72" t="s">
        <v>102</v>
      </c>
      <c r="B28" s="72" t="s">
        <v>81</v>
      </c>
      <c r="C28" s="72" t="s">
        <v>81</v>
      </c>
      <c r="D28" s="72" t="n">
        <v>9000</v>
      </c>
      <c r="E28" s="72" t="s">
        <v>81</v>
      </c>
      <c r="F28" s="72" t="s">
        <v>81</v>
      </c>
      <c r="G28" s="72" t="s">
        <v>81</v>
      </c>
      <c r="H28" s="80" t="s">
        <v>81</v>
      </c>
      <c r="I28" s="80" t="s">
        <v>81</v>
      </c>
      <c r="J28" s="80" t="s">
        <v>81</v>
      </c>
      <c r="K28" s="72" t="s">
        <v>81</v>
      </c>
      <c r="L28" s="72" t="s">
        <v>81</v>
      </c>
      <c r="M28" s="72" t="s">
        <v>81</v>
      </c>
      <c r="N28" s="72" t="s">
        <v>81</v>
      </c>
      <c r="O28" s="72" t="s">
        <v>81</v>
      </c>
      <c r="P28" s="80" t="n">
        <v>22000</v>
      </c>
      <c r="Q28" s="68"/>
      <c r="R28" s="68"/>
      <c r="S28" s="68"/>
      <c r="T28" s="68"/>
    </row>
    <row r="29" customFormat="false" ht="15.75" hidden="false" customHeight="false" outlineLevel="0" collapsed="false">
      <c r="A29" s="72" t="s">
        <v>103</v>
      </c>
      <c r="B29" s="80"/>
      <c r="C29" s="72"/>
      <c r="D29" s="72"/>
      <c r="E29" s="80"/>
      <c r="F29" s="72"/>
      <c r="G29" s="72"/>
      <c r="H29" s="80"/>
      <c r="I29" s="80"/>
      <c r="J29" s="72"/>
      <c r="K29" s="72"/>
      <c r="L29" s="72"/>
      <c r="M29" s="72"/>
      <c r="N29" s="72"/>
      <c r="O29" s="72"/>
      <c r="P29" s="80"/>
      <c r="Q29" s="68"/>
      <c r="R29" s="68"/>
      <c r="S29" s="68"/>
      <c r="T29" s="68"/>
    </row>
    <row r="30" customFormat="false" ht="15.75" hidden="false" customHeight="false" outlineLevel="0" collapsed="false">
      <c r="A30" s="72" t="s">
        <v>104</v>
      </c>
      <c r="B30" s="80"/>
      <c r="C30" s="72"/>
      <c r="D30" s="7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68"/>
      <c r="R30" s="68"/>
      <c r="S30" s="68"/>
      <c r="T30" s="68"/>
    </row>
    <row r="31" customFormat="false" ht="15.75" hidden="false" customHeight="false" outlineLevel="0" collapsed="false">
      <c r="A31" s="74" t="s">
        <v>105</v>
      </c>
      <c r="B31" s="74" t="n">
        <f aca="false">MAX(B26:B30)</f>
        <v>0</v>
      </c>
      <c r="C31" s="74" t="n">
        <f aca="false">MAX(C26:C30)</f>
        <v>0</v>
      </c>
      <c r="D31" s="74" t="n">
        <f aca="false">MAX(D26:D30)</f>
        <v>9000</v>
      </c>
      <c r="E31" s="74" t="n">
        <f aca="false">MAX(E26:E30)</f>
        <v>0</v>
      </c>
      <c r="F31" s="74" t="n">
        <f aca="false">MAX(F26:F30)</f>
        <v>22000</v>
      </c>
      <c r="G31" s="74" t="n">
        <f aca="false">MAX(G26:G30)</f>
        <v>0</v>
      </c>
      <c r="H31" s="74" t="n">
        <f aca="false">MAX(H26:H30)</f>
        <v>14000</v>
      </c>
      <c r="I31" s="74" t="n">
        <f aca="false">MAX(I26:I30)</f>
        <v>12000</v>
      </c>
      <c r="J31" s="74" t="n">
        <f aca="false">MAX(J26:J30)</f>
        <v>0</v>
      </c>
      <c r="K31" s="74" t="n">
        <f aca="false">MAX(K26:K30)</f>
        <v>0</v>
      </c>
      <c r="L31" s="74" t="n">
        <f aca="false">MAX(L26:L30)</f>
        <v>0</v>
      </c>
      <c r="M31" s="74" t="n">
        <f aca="false">MAX(M26:M30)</f>
        <v>0</v>
      </c>
      <c r="N31" s="74" t="n">
        <f aca="false">MAX(N26:N30)</f>
        <v>0</v>
      </c>
      <c r="O31" s="74" t="n">
        <f aca="false">MAX(O26:O30)</f>
        <v>0</v>
      </c>
      <c r="P31" s="74" t="n">
        <f aca="false">MAX(P26:P30)</f>
        <v>22000</v>
      </c>
      <c r="Q31" s="76" t="n">
        <f aca="false">SUM(B31:P31)</f>
        <v>79000</v>
      </c>
      <c r="R31" s="78"/>
      <c r="S31" s="79"/>
      <c r="T31" s="77"/>
    </row>
    <row r="32" customFormat="false" ht="15.75" hidden="false" customHeight="false" outlineLevel="0" collapsed="false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  <row r="33" customFormat="false" ht="15.75" hidden="false" customHeight="false" outlineLevel="0" collapsed="false">
      <c r="A33" s="81" t="s">
        <v>63</v>
      </c>
      <c r="D33" s="81" t="s">
        <v>66</v>
      </c>
      <c r="E33" s="81" t="s">
        <v>67</v>
      </c>
      <c r="F33" s="81" t="s">
        <v>68</v>
      </c>
      <c r="H33" s="81" t="s">
        <v>70</v>
      </c>
      <c r="I33" s="81" t="s">
        <v>71</v>
      </c>
      <c r="J33" s="81" t="s">
        <v>72</v>
      </c>
      <c r="K33" s="68"/>
      <c r="L33" s="81" t="s">
        <v>74</v>
      </c>
      <c r="M33" s="68"/>
      <c r="N33" s="68"/>
      <c r="O33" s="68"/>
      <c r="P33" s="81" t="s">
        <v>78</v>
      </c>
      <c r="Q33" s="68"/>
      <c r="R33" s="68"/>
      <c r="S33" s="68"/>
      <c r="T33" s="68"/>
    </row>
    <row r="34" customFormat="false" ht="15.75" hidden="false" customHeight="false" outlineLevel="0" collapsed="false">
      <c r="A34" s="81" t="s">
        <v>102</v>
      </c>
      <c r="D34" s="82" t="n">
        <v>9000</v>
      </c>
      <c r="E34" s="81" t="s">
        <v>81</v>
      </c>
      <c r="F34" s="81" t="s">
        <v>81</v>
      </c>
      <c r="H34" s="81" t="s">
        <v>81</v>
      </c>
      <c r="I34" s="81" t="s">
        <v>81</v>
      </c>
      <c r="J34" s="81" t="s">
        <v>81</v>
      </c>
      <c r="K34" s="68"/>
      <c r="L34" s="81" t="s">
        <v>81</v>
      </c>
      <c r="M34" s="68"/>
      <c r="N34" s="68"/>
      <c r="O34" s="68"/>
      <c r="P34" s="82" t="n">
        <v>22000</v>
      </c>
      <c r="Q34" s="68" t="n">
        <f aca="false">SUM(B34:P34)</f>
        <v>31000</v>
      </c>
      <c r="R34" s="68"/>
      <c r="S34" s="68"/>
      <c r="T34" s="68"/>
    </row>
    <row r="35" customFormat="false" ht="15.75" hidden="false" customHeight="false" outlineLevel="0" collapsed="false">
      <c r="A35" s="81" t="s">
        <v>101</v>
      </c>
      <c r="D35" s="81" t="s">
        <v>81</v>
      </c>
      <c r="E35" s="81" t="s">
        <v>81</v>
      </c>
      <c r="F35" s="81" t="s">
        <v>81</v>
      </c>
      <c r="H35" s="82" t="n">
        <v>14000</v>
      </c>
      <c r="I35" s="82" t="n">
        <v>12000</v>
      </c>
      <c r="J35" s="81" t="s">
        <v>81</v>
      </c>
      <c r="K35" s="68"/>
      <c r="L35" s="81" t="s">
        <v>81</v>
      </c>
      <c r="M35" s="68"/>
      <c r="N35" s="68"/>
      <c r="O35" s="68"/>
      <c r="P35" s="82" t="n">
        <v>22000</v>
      </c>
      <c r="Q35" s="68" t="n">
        <f aca="false">SUM(B35:P35)</f>
        <v>48000</v>
      </c>
      <c r="R35" s="68"/>
      <c r="S35" s="68"/>
      <c r="T35" s="68"/>
    </row>
    <row r="36" customFormat="false" ht="15.75" hidden="false" customHeight="false" outlineLevel="0" collapsed="false">
      <c r="A36" s="81" t="s">
        <v>99</v>
      </c>
      <c r="D36" s="81" t="s">
        <v>81</v>
      </c>
      <c r="E36" s="82" t="n">
        <v>6000</v>
      </c>
      <c r="F36" s="81" t="s">
        <v>81</v>
      </c>
      <c r="H36" s="82" t="n">
        <v>5000</v>
      </c>
      <c r="I36" s="82" t="n">
        <v>6000</v>
      </c>
      <c r="J36" s="81" t="s">
        <v>81</v>
      </c>
      <c r="K36" s="68"/>
      <c r="L36" s="81" t="s">
        <v>81</v>
      </c>
      <c r="M36" s="68"/>
      <c r="N36" s="68"/>
      <c r="O36" s="68"/>
      <c r="P36" s="82" t="n">
        <v>10000</v>
      </c>
      <c r="Q36" s="68" t="n">
        <f aca="false">SUM(B36:P36)</f>
        <v>27000</v>
      </c>
      <c r="R36" s="68"/>
      <c r="S36" s="68"/>
      <c r="T36" s="68"/>
    </row>
    <row r="37" customFormat="false" ht="15.75" hidden="false" customHeight="false" outlineLevel="0" collapsed="false">
      <c r="A37" s="81" t="s">
        <v>98</v>
      </c>
      <c r="D37" s="81" t="s">
        <v>81</v>
      </c>
      <c r="E37" s="81" t="s">
        <v>81</v>
      </c>
      <c r="F37" s="82" t="n">
        <v>32000</v>
      </c>
      <c r="H37" s="82" t="n">
        <v>23000</v>
      </c>
      <c r="I37" s="82" t="n">
        <v>49000</v>
      </c>
      <c r="J37" s="82" t="n">
        <v>167000</v>
      </c>
      <c r="K37" s="68"/>
      <c r="L37" s="82" t="n">
        <v>15000</v>
      </c>
      <c r="M37" s="68"/>
      <c r="N37" s="68"/>
      <c r="O37" s="68"/>
      <c r="P37" s="82" t="n">
        <v>11000</v>
      </c>
      <c r="Q37" s="68" t="n">
        <f aca="false">SUM(B37:P37)</f>
        <v>297000</v>
      </c>
      <c r="R37" s="68"/>
      <c r="S37" s="68"/>
      <c r="T37" s="68"/>
    </row>
    <row r="38" customFormat="false" ht="15.75" hidden="false" customHeight="false" outlineLevel="0" collapsed="false">
      <c r="A38" s="81" t="s">
        <v>97</v>
      </c>
      <c r="D38" s="81" t="s">
        <v>81</v>
      </c>
      <c r="E38" s="82" t="n">
        <v>42000</v>
      </c>
      <c r="F38" s="81" t="s">
        <v>81</v>
      </c>
      <c r="H38" s="82" t="n">
        <v>12000</v>
      </c>
      <c r="I38" s="82" t="n">
        <v>18000</v>
      </c>
      <c r="J38" s="82" t="n">
        <v>177000</v>
      </c>
      <c r="K38" s="68"/>
      <c r="L38" s="81" t="s">
        <v>81</v>
      </c>
      <c r="M38" s="68"/>
      <c r="N38" s="68"/>
      <c r="O38" s="68"/>
      <c r="P38" s="82" t="n">
        <v>16000</v>
      </c>
      <c r="Q38" s="68" t="n">
        <f aca="false">SUM(B38:P38)</f>
        <v>265000</v>
      </c>
      <c r="R38" s="68"/>
      <c r="S38" s="68"/>
      <c r="T38" s="68"/>
    </row>
    <row r="39" customFormat="false" ht="15.75" hidden="false" customHeight="false" outlineLevel="0" collapsed="false">
      <c r="A39" s="81" t="s">
        <v>96</v>
      </c>
      <c r="D39" s="81" t="s">
        <v>81</v>
      </c>
      <c r="E39" s="82" t="n">
        <v>108000</v>
      </c>
      <c r="F39" s="82" t="n">
        <v>27000</v>
      </c>
      <c r="G39" s="68"/>
      <c r="H39" s="82" t="n">
        <v>14000</v>
      </c>
      <c r="I39" s="82" t="n">
        <v>7000</v>
      </c>
      <c r="J39" s="81" t="s">
        <v>81</v>
      </c>
      <c r="K39" s="68"/>
      <c r="L39" s="82" t="n">
        <v>7000</v>
      </c>
      <c r="M39" s="68"/>
      <c r="N39" s="68"/>
      <c r="O39" s="68"/>
      <c r="P39" s="82" t="n">
        <v>6000</v>
      </c>
      <c r="Q39" s="68" t="n">
        <f aca="false">SUM(B39:P39)</f>
        <v>169000</v>
      </c>
      <c r="R39" s="68"/>
      <c r="S39" s="68"/>
      <c r="T39" s="68"/>
    </row>
    <row r="40" customFormat="false" ht="15.75" hidden="false" customHeight="false" outlineLevel="0" collapsed="false">
      <c r="A40" s="68"/>
      <c r="B40" s="68"/>
      <c r="C40" s="68"/>
      <c r="Q40" s="68"/>
      <c r="R40" s="68"/>
      <c r="S40" s="68"/>
      <c r="T40" s="68"/>
    </row>
    <row r="41" customFormat="false" ht="15.75" hidden="false" customHeight="false" outlineLevel="0" collapsed="false">
      <c r="A41" s="68"/>
      <c r="B41" s="68"/>
      <c r="C41" s="68"/>
      <c r="G41" s="68"/>
      <c r="K41" s="68"/>
      <c r="M41" s="68"/>
      <c r="N41" s="68"/>
      <c r="O41" s="68"/>
      <c r="Q41" s="68"/>
      <c r="R41" s="68"/>
      <c r="S41" s="68"/>
      <c r="T41" s="68"/>
    </row>
    <row r="42" customFormat="false" ht="15.75" hidden="false" customHeight="false" outlineLevel="0" collapsed="false">
      <c r="A42" s="68"/>
      <c r="B42" s="68"/>
      <c r="C42" s="68"/>
      <c r="G42" s="68"/>
      <c r="K42" s="68"/>
      <c r="M42" s="68"/>
      <c r="N42" s="68"/>
      <c r="O42" s="68"/>
      <c r="Q42" s="68"/>
      <c r="R42" s="68"/>
      <c r="S42" s="68"/>
      <c r="T42" s="68"/>
    </row>
    <row r="43" customFormat="false" ht="15.75" hidden="false" customHeight="false" outlineLevel="0" collapsed="false">
      <c r="A43" s="68"/>
      <c r="B43" s="68"/>
      <c r="C43" s="68"/>
      <c r="G43" s="68"/>
      <c r="K43" s="68"/>
      <c r="M43" s="68"/>
      <c r="N43" s="68"/>
      <c r="O43" s="68"/>
      <c r="Q43" s="68"/>
      <c r="R43" s="68"/>
      <c r="S43" s="68"/>
      <c r="T43" s="68"/>
    </row>
    <row r="44" customFormat="false" ht="15.75" hidden="false" customHeight="false" outlineLevel="0" collapsed="false">
      <c r="A44" s="68"/>
      <c r="B44" s="68"/>
      <c r="C44" s="68"/>
      <c r="G44" s="68"/>
      <c r="K44" s="68"/>
      <c r="M44" s="68"/>
      <c r="N44" s="68"/>
      <c r="O44" s="68"/>
      <c r="Q44" s="68"/>
      <c r="R44" s="68"/>
      <c r="S44" s="68"/>
      <c r="T44" s="68"/>
    </row>
    <row r="45" customFormat="false" ht="15.75" hidden="false" customHeight="false" outlineLevel="0" collapsed="false">
      <c r="A45" s="68"/>
      <c r="B45" s="68"/>
      <c r="C45" s="68"/>
      <c r="G45" s="68"/>
      <c r="K45" s="68"/>
      <c r="M45" s="68"/>
      <c r="N45" s="68"/>
      <c r="O45" s="68"/>
      <c r="Q45" s="68"/>
      <c r="R45" s="68"/>
      <c r="S45" s="68"/>
      <c r="T45" s="68"/>
    </row>
    <row r="46" customFormat="false" ht="15.75" hidden="false" customHeight="false" outlineLevel="0" collapsed="false">
      <c r="A46" s="68"/>
      <c r="B46" s="68"/>
      <c r="C46" s="68"/>
      <c r="G46" s="68"/>
      <c r="K46" s="68"/>
      <c r="M46" s="68"/>
      <c r="N46" s="68"/>
      <c r="O46" s="68"/>
      <c r="Q46" s="68"/>
      <c r="R46" s="68"/>
      <c r="S46" s="68"/>
      <c r="T46" s="68"/>
    </row>
    <row r="47" customFormat="false" ht="15.75" hidden="false" customHeight="false" outlineLevel="0" collapsed="false">
      <c r="A47" s="68"/>
      <c r="B47" s="68"/>
      <c r="C47" s="68"/>
      <c r="G47" s="68"/>
      <c r="K47" s="68"/>
      <c r="M47" s="68"/>
      <c r="N47" s="68"/>
      <c r="O47" s="68"/>
      <c r="Q47" s="68"/>
      <c r="R47" s="68"/>
      <c r="S47" s="68"/>
      <c r="T47" s="68"/>
    </row>
    <row r="48" customFormat="false" ht="15.75" hidden="false" customHeight="false" outlineLevel="0" collapsed="false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</row>
    <row r="49" customFormat="false" ht="15.75" hidden="false" customHeight="false" outlineLevel="0" collapsed="false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</row>
    <row r="50" customFormat="false" ht="15.75" hidden="false" customHeight="false" outlineLevel="0" collapsed="false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</row>
    <row r="51" customFormat="false" ht="15.75" hidden="false" customHeight="false" outlineLevel="0" collapsed="false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</row>
    <row r="52" customFormat="false" ht="15.75" hidden="false" customHeight="false" outlineLevel="0" collapsed="false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</row>
    <row r="53" customFormat="false" ht="15.75" hidden="false" customHeight="false" outlineLevel="0" collapsed="false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</row>
    <row r="54" customFormat="false" ht="15.75" hidden="false" customHeight="false" outlineLevel="0" collapsed="false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</row>
    <row r="55" customFormat="false" ht="15.75" hidden="false" customHeight="false" outlineLevel="0" collapsed="false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</row>
    <row r="56" customFormat="false" ht="15.75" hidden="false" customHeight="false" outlineLevel="0" collapsed="false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</row>
    <row r="57" customFormat="false" ht="15.75" hidden="false" customHeight="false" outlineLevel="0" collapsed="false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</row>
    <row r="58" customFormat="false" ht="15.75" hidden="false" customHeight="false" outlineLevel="0" collapsed="false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</row>
    <row r="59" customFormat="false" ht="15.75" hidden="false" customHeight="false" outlineLevel="0" collapsed="false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</row>
    <row r="60" customFormat="false" ht="15.75" hidden="false" customHeight="false" outlineLevel="0" collapsed="false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</row>
    <row r="61" customFormat="false" ht="15.75" hidden="false" customHeight="false" outlineLevel="0" collapsed="false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</row>
    <row r="62" customFormat="false" ht="15.75" hidden="false" customHeight="false" outlineLevel="0" collapsed="false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</row>
    <row r="63" customFormat="false" ht="15.75" hidden="false" customHeight="false" outlineLevel="0" collapsed="false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</row>
    <row r="64" customFormat="false" ht="15.75" hidden="false" customHeight="false" outlineLevel="0" collapsed="false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</row>
    <row r="65" customFormat="false" ht="15.75" hidden="false" customHeight="false" outlineLevel="0" collapsed="false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</row>
    <row r="66" customFormat="false" ht="15.75" hidden="false" customHeight="false" outlineLevel="0" collapsed="false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</row>
    <row r="67" customFormat="false" ht="15.75" hidden="false" customHeight="false" outlineLevel="0" collapsed="false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</row>
    <row r="68" customFormat="false" ht="15.75" hidden="false" customHeight="false" outlineLevel="0" collapsed="false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</row>
    <row r="69" customFormat="false" ht="15.75" hidden="false" customHeight="false" outlineLevel="0" collapsed="false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</row>
    <row r="70" customFormat="false" ht="15.75" hidden="false" customHeight="false" outlineLevel="0" collapsed="false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</row>
    <row r="71" customFormat="false" ht="15.75" hidden="false" customHeight="false" outlineLevel="0" collapsed="false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</row>
    <row r="72" customFormat="false" ht="15.75" hidden="false" customHeight="false" outlineLevel="0" collapsed="false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</row>
    <row r="73" customFormat="false" ht="15.75" hidden="false" customHeight="false" outlineLevel="0" collapsed="false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</row>
    <row r="74" customFormat="false" ht="15.75" hidden="false" customHeight="false" outlineLevel="0" collapsed="false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</row>
    <row r="75" customFormat="false" ht="15.75" hidden="false" customHeight="false" outlineLevel="0" collapsed="false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</row>
    <row r="76" customFormat="false" ht="15.75" hidden="false" customHeight="false" outlineLevel="0" collapsed="false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</row>
    <row r="77" customFormat="false" ht="15.75" hidden="false" customHeight="false" outlineLevel="0" collapsed="false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</row>
    <row r="78" customFormat="false" ht="15.75" hidden="false" customHeight="false" outlineLevel="0" collapsed="false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</row>
    <row r="79" customFormat="false" ht="15.75" hidden="false" customHeight="false" outlineLevel="0" collapsed="false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</row>
    <row r="80" customFormat="false" ht="15.75" hidden="false" customHeight="false" outlineLevel="0" collapsed="false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</row>
    <row r="81" customFormat="false" ht="15.75" hidden="false" customHeight="false" outlineLevel="0" collapsed="false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</row>
    <row r="82" customFormat="false" ht="15.75" hidden="false" customHeight="false" outlineLevel="0" collapsed="false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</row>
    <row r="83" customFormat="false" ht="15.75" hidden="false" customHeight="false" outlineLevel="0" collapsed="false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</row>
    <row r="84" customFormat="false" ht="15.75" hidden="false" customHeight="false" outlineLevel="0" collapsed="false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</row>
    <row r="85" customFormat="false" ht="15.75" hidden="false" customHeight="false" outlineLevel="0" collapsed="false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</row>
    <row r="86" customFormat="false" ht="15.75" hidden="false" customHeight="false" outlineLevel="0" collapsed="false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</row>
    <row r="87" customFormat="false" ht="15.75" hidden="false" customHeight="false" outlineLevel="0" collapsed="false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</row>
    <row r="88" customFormat="false" ht="15.75" hidden="false" customHeight="false" outlineLevel="0" collapsed="false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</row>
    <row r="89" customFormat="false" ht="15.75" hidden="false" customHeight="false" outlineLevel="0" collapsed="false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</row>
    <row r="90" customFormat="false" ht="15.75" hidden="false" customHeight="false" outlineLevel="0" collapsed="false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</row>
    <row r="91" customFormat="false" ht="15.75" hidden="false" customHeight="false" outlineLevel="0" collapsed="false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</row>
    <row r="92" customFormat="false" ht="15.75" hidden="false" customHeight="false" outlineLevel="0" collapsed="false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</row>
    <row r="93" customFormat="false" ht="15.75" hidden="false" customHeight="false" outlineLevel="0" collapsed="false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</row>
    <row r="94" customFormat="false" ht="15.75" hidden="false" customHeight="false" outlineLevel="0" collapsed="false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</row>
    <row r="95" customFormat="false" ht="15.75" hidden="false" customHeight="false" outlineLevel="0" collapsed="false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</row>
    <row r="96" customFormat="false" ht="15.75" hidden="false" customHeight="false" outlineLevel="0" collapsed="false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</row>
    <row r="97" customFormat="false" ht="15.75" hidden="false" customHeight="false" outlineLevel="0" collapsed="false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</row>
    <row r="98" customFormat="false" ht="15.75" hidden="false" customHeight="false" outlineLevel="0" collapsed="false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</row>
    <row r="99" customFormat="false" ht="15.75" hidden="false" customHeight="false" outlineLevel="0" collapsed="false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</row>
    <row r="100" customFormat="false" ht="15.75" hidden="false" customHeight="false" outlineLevel="0" collapsed="false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</row>
    <row r="101" customFormat="false" ht="15.75" hidden="false" customHeight="false" outlineLevel="0" collapsed="false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</row>
    <row r="102" customFormat="false" ht="15.75" hidden="false" customHeight="false" outlineLevel="0" collapsed="false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</row>
    <row r="103" customFormat="false" ht="15.75" hidden="false" customHeight="false" outlineLevel="0" collapsed="false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</row>
    <row r="104" customFormat="false" ht="15.75" hidden="false" customHeight="false" outlineLevel="0" collapsed="false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</row>
    <row r="105" customFormat="false" ht="15.75" hidden="false" customHeight="false" outlineLevel="0" collapsed="false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</row>
    <row r="106" customFormat="false" ht="15.75" hidden="false" customHeight="false" outlineLevel="0" collapsed="false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</row>
    <row r="107" customFormat="false" ht="15.75" hidden="false" customHeight="false" outlineLevel="0" collapsed="false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</row>
    <row r="108" customFormat="false" ht="15.75" hidden="false" customHeight="false" outlineLevel="0" collapsed="false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</row>
    <row r="109" customFormat="false" ht="15.75" hidden="false" customHeight="false" outlineLevel="0" collapsed="false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</row>
    <row r="110" customFormat="false" ht="15.75" hidden="false" customHeight="false" outlineLevel="0" collapsed="false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</row>
    <row r="111" customFormat="false" ht="15.75" hidden="false" customHeight="false" outlineLevel="0" collapsed="false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</row>
    <row r="112" customFormat="false" ht="15.75" hidden="false" customHeight="false" outlineLevel="0" collapsed="false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</row>
    <row r="113" customFormat="false" ht="15.75" hidden="false" customHeight="false" outlineLevel="0" collapsed="false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</row>
    <row r="114" customFormat="false" ht="15.75" hidden="false" customHeight="false" outlineLevel="0" collapsed="false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</row>
    <row r="115" customFormat="false" ht="15.75" hidden="false" customHeight="false" outlineLevel="0" collapsed="false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</row>
    <row r="116" customFormat="false" ht="15.75" hidden="false" customHeight="false" outlineLevel="0" collapsed="false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</row>
    <row r="117" customFormat="false" ht="15.75" hidden="false" customHeight="false" outlineLevel="0" collapsed="false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</row>
    <row r="118" customFormat="false" ht="15.75" hidden="false" customHeight="false" outlineLevel="0" collapsed="false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</row>
    <row r="119" customFormat="false" ht="15.75" hidden="false" customHeight="false" outlineLevel="0" collapsed="false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</row>
    <row r="120" customFormat="false" ht="15.75" hidden="false" customHeight="false" outlineLevel="0" collapsed="false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</row>
    <row r="121" customFormat="false" ht="15.75" hidden="false" customHeight="false" outlineLevel="0" collapsed="false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</row>
    <row r="122" customFormat="false" ht="15.75" hidden="false" customHeight="false" outlineLevel="0" collapsed="false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</row>
    <row r="123" customFormat="false" ht="15.75" hidden="false" customHeight="false" outlineLevel="0" collapsed="false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</row>
    <row r="124" customFormat="false" ht="15.75" hidden="false" customHeight="false" outlineLevel="0" collapsed="false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</row>
    <row r="125" customFormat="false" ht="15.75" hidden="false" customHeight="false" outlineLevel="0" collapsed="false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</row>
    <row r="126" customFormat="false" ht="15.75" hidden="false" customHeight="false" outlineLevel="0" collapsed="false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</row>
    <row r="127" customFormat="false" ht="15.75" hidden="false" customHeight="false" outlineLevel="0" collapsed="false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</row>
    <row r="128" customFormat="false" ht="15.75" hidden="false" customHeight="false" outlineLevel="0" collapsed="false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</row>
    <row r="129" customFormat="false" ht="15.75" hidden="false" customHeight="false" outlineLevel="0" collapsed="false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</row>
    <row r="130" customFormat="false" ht="15.75" hidden="false" customHeight="false" outlineLevel="0" collapsed="false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</row>
    <row r="131" customFormat="false" ht="15.75" hidden="false" customHeight="false" outlineLevel="0" collapsed="false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</row>
    <row r="132" customFormat="false" ht="15.75" hidden="false" customHeight="false" outlineLevel="0" collapsed="false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</row>
    <row r="133" customFormat="false" ht="15.75" hidden="false" customHeight="false" outlineLevel="0" collapsed="false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</row>
    <row r="134" customFormat="false" ht="15.75" hidden="false" customHeight="false" outlineLevel="0" collapsed="false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</row>
    <row r="135" customFormat="false" ht="15.75" hidden="false" customHeight="false" outlineLevel="0" collapsed="false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</row>
    <row r="136" customFormat="false" ht="15.75" hidden="false" customHeight="false" outlineLevel="0" collapsed="false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</row>
    <row r="137" customFormat="false" ht="15.75" hidden="false" customHeight="false" outlineLevel="0" collapsed="false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</row>
    <row r="138" customFormat="false" ht="15.75" hidden="false" customHeight="false" outlineLevel="0" collapsed="false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</row>
    <row r="139" customFormat="false" ht="15.75" hidden="false" customHeight="false" outlineLevel="0" collapsed="false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</row>
    <row r="140" customFormat="false" ht="15.75" hidden="false" customHeight="false" outlineLevel="0" collapsed="false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</row>
    <row r="141" customFormat="false" ht="15.75" hidden="false" customHeight="false" outlineLevel="0" collapsed="false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</row>
    <row r="142" customFormat="false" ht="15.75" hidden="false" customHeight="false" outlineLevel="0" collapsed="false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</row>
    <row r="143" customFormat="false" ht="15.75" hidden="false" customHeight="false" outlineLevel="0" collapsed="false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</row>
    <row r="144" customFormat="false" ht="15.75" hidden="false" customHeight="false" outlineLevel="0" collapsed="false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</row>
    <row r="145" customFormat="false" ht="15.75" hidden="false" customHeight="false" outlineLevel="0" collapsed="false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</row>
    <row r="146" customFormat="false" ht="15.75" hidden="false" customHeight="false" outlineLevel="0" collapsed="false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</row>
    <row r="147" customFormat="false" ht="15.75" hidden="false" customHeight="false" outlineLevel="0" collapsed="false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</row>
    <row r="148" customFormat="false" ht="15.75" hidden="false" customHeight="false" outlineLevel="0" collapsed="false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</row>
    <row r="149" customFormat="false" ht="15.75" hidden="false" customHeight="false" outlineLevel="0" collapsed="false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</row>
    <row r="150" customFormat="false" ht="15.75" hidden="false" customHeight="false" outlineLevel="0" collapsed="false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</row>
    <row r="151" customFormat="false" ht="15.75" hidden="false" customHeight="false" outlineLevel="0" collapsed="false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</row>
    <row r="152" customFormat="false" ht="15.75" hidden="false" customHeight="false" outlineLevel="0" collapsed="false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</row>
    <row r="153" customFormat="false" ht="15.75" hidden="false" customHeight="false" outlineLevel="0" collapsed="false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</row>
    <row r="154" customFormat="false" ht="15.75" hidden="false" customHeight="false" outlineLevel="0" collapsed="false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</row>
    <row r="155" customFormat="false" ht="15.75" hidden="false" customHeight="false" outlineLevel="0" collapsed="false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</row>
    <row r="156" customFormat="false" ht="15.75" hidden="false" customHeight="false" outlineLevel="0" collapsed="false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</row>
    <row r="157" customFormat="false" ht="15.75" hidden="false" customHeight="false" outlineLevel="0" collapsed="false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</row>
    <row r="158" customFormat="false" ht="15.75" hidden="false" customHeight="false" outlineLevel="0" collapsed="false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</row>
    <row r="159" customFormat="false" ht="15.75" hidden="false" customHeight="false" outlineLevel="0" collapsed="false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</row>
    <row r="160" customFormat="false" ht="15.75" hidden="false" customHeight="false" outlineLevel="0" collapsed="false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</row>
    <row r="161" customFormat="false" ht="15.75" hidden="false" customHeight="false" outlineLevel="0" collapsed="false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</row>
    <row r="162" customFormat="false" ht="15.75" hidden="false" customHeight="false" outlineLevel="0" collapsed="false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</row>
    <row r="163" customFormat="false" ht="15.75" hidden="false" customHeight="false" outlineLevel="0" collapsed="false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</row>
    <row r="164" customFormat="false" ht="15.75" hidden="false" customHeight="false" outlineLevel="0" collapsed="false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</row>
    <row r="165" customFormat="false" ht="15.75" hidden="false" customHeight="false" outlineLevel="0" collapsed="false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</row>
    <row r="166" customFormat="false" ht="15.75" hidden="false" customHeight="false" outlineLevel="0" collapsed="false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</row>
    <row r="167" customFormat="false" ht="15.75" hidden="false" customHeight="false" outlineLevel="0" collapsed="false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</row>
    <row r="168" customFormat="false" ht="15.75" hidden="false" customHeight="false" outlineLevel="0" collapsed="false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</row>
    <row r="169" customFormat="false" ht="15.75" hidden="false" customHeight="false" outlineLevel="0" collapsed="false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</row>
    <row r="170" customFormat="false" ht="15.75" hidden="false" customHeight="false" outlineLevel="0" collapsed="false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</row>
    <row r="171" customFormat="false" ht="15.75" hidden="false" customHeight="false" outlineLevel="0" collapsed="false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</row>
    <row r="172" customFormat="false" ht="15.75" hidden="false" customHeight="false" outlineLevel="0" collapsed="false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</row>
    <row r="173" customFormat="false" ht="15.75" hidden="false" customHeight="false" outlineLevel="0" collapsed="false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</row>
    <row r="174" customFormat="false" ht="15.75" hidden="false" customHeight="false" outlineLevel="0" collapsed="false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</row>
    <row r="175" customFormat="false" ht="15.75" hidden="false" customHeight="false" outlineLevel="0" collapsed="false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</row>
    <row r="176" customFormat="false" ht="15.75" hidden="false" customHeight="false" outlineLevel="0" collapsed="false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</row>
    <row r="177" customFormat="false" ht="15.75" hidden="false" customHeight="false" outlineLevel="0" collapsed="false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</row>
    <row r="178" customFormat="false" ht="15.75" hidden="false" customHeight="false" outlineLevel="0" collapsed="false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</row>
    <row r="179" customFormat="false" ht="15.75" hidden="false" customHeight="false" outlineLevel="0" collapsed="false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</row>
    <row r="180" customFormat="false" ht="15.75" hidden="false" customHeight="false" outlineLevel="0" collapsed="false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</row>
    <row r="181" customFormat="false" ht="15.75" hidden="false" customHeight="false" outlineLevel="0" collapsed="false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</row>
    <row r="182" customFormat="false" ht="15.75" hidden="false" customHeight="false" outlineLevel="0" collapsed="false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</row>
    <row r="183" customFormat="false" ht="15.75" hidden="false" customHeight="false" outlineLevel="0" collapsed="false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</row>
    <row r="184" customFormat="false" ht="15.75" hidden="false" customHeight="false" outlineLevel="0" collapsed="false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</row>
    <row r="185" customFormat="false" ht="15.75" hidden="false" customHeight="false" outlineLevel="0" collapsed="false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</row>
    <row r="186" customFormat="false" ht="15.75" hidden="false" customHeight="false" outlineLevel="0" collapsed="false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</row>
    <row r="187" customFormat="false" ht="15.75" hidden="false" customHeight="false" outlineLevel="0" collapsed="false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</row>
    <row r="188" customFormat="false" ht="15.75" hidden="false" customHeight="false" outlineLevel="0" collapsed="false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</row>
    <row r="189" customFormat="false" ht="15.75" hidden="false" customHeight="false" outlineLevel="0" collapsed="false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</row>
    <row r="190" customFormat="false" ht="15.75" hidden="false" customHeight="false" outlineLevel="0" collapsed="false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</row>
    <row r="191" customFormat="false" ht="15.75" hidden="false" customHeight="false" outlineLevel="0" collapsed="false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</row>
    <row r="192" customFormat="false" ht="15.75" hidden="false" customHeight="false" outlineLevel="0" collapsed="false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</row>
    <row r="193" customFormat="false" ht="15.75" hidden="false" customHeight="false" outlineLevel="0" collapsed="false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</row>
    <row r="194" customFormat="false" ht="15.75" hidden="false" customHeight="false" outlineLevel="0" collapsed="false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</row>
    <row r="195" customFormat="false" ht="15.75" hidden="false" customHeight="false" outlineLevel="0" collapsed="false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</row>
    <row r="196" customFormat="false" ht="15.75" hidden="false" customHeight="false" outlineLevel="0" collapsed="false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</row>
    <row r="197" customFormat="false" ht="15.75" hidden="false" customHeight="false" outlineLevel="0" collapsed="false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</row>
    <row r="198" customFormat="false" ht="15.75" hidden="false" customHeight="false" outlineLevel="0" collapsed="false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</row>
    <row r="199" customFormat="false" ht="15.75" hidden="false" customHeight="false" outlineLevel="0" collapsed="false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</row>
    <row r="200" customFormat="false" ht="15.75" hidden="false" customHeight="false" outlineLevel="0" collapsed="false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</row>
    <row r="201" customFormat="false" ht="15.75" hidden="false" customHeight="false" outlineLevel="0" collapsed="false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</row>
    <row r="202" customFormat="false" ht="15.75" hidden="false" customHeight="false" outlineLevel="0" collapsed="false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</row>
    <row r="203" customFormat="false" ht="15.75" hidden="false" customHeight="false" outlineLevel="0" collapsed="false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</row>
    <row r="204" customFormat="false" ht="15.75" hidden="false" customHeight="false" outlineLevel="0" collapsed="false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</row>
    <row r="205" customFormat="false" ht="15.75" hidden="false" customHeight="false" outlineLevel="0" collapsed="false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</row>
    <row r="206" customFormat="false" ht="15.75" hidden="false" customHeight="false" outlineLevel="0" collapsed="false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</row>
    <row r="207" customFormat="false" ht="15.75" hidden="false" customHeight="false" outlineLevel="0" collapsed="false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</row>
    <row r="208" customFormat="false" ht="15.75" hidden="false" customHeight="false" outlineLevel="0" collapsed="false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</row>
    <row r="209" customFormat="false" ht="15.75" hidden="false" customHeight="false" outlineLevel="0" collapsed="false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</row>
    <row r="210" customFormat="false" ht="15.75" hidden="false" customHeight="false" outlineLevel="0" collapsed="false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</row>
    <row r="211" customFormat="false" ht="15.75" hidden="false" customHeight="false" outlineLevel="0" collapsed="false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</row>
    <row r="212" customFormat="false" ht="15.75" hidden="false" customHeight="false" outlineLevel="0" collapsed="false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</row>
    <row r="213" customFormat="false" ht="15.75" hidden="false" customHeight="false" outlineLevel="0" collapsed="false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</row>
    <row r="214" customFormat="false" ht="15.75" hidden="false" customHeight="false" outlineLevel="0" collapsed="false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</row>
    <row r="215" customFormat="false" ht="15.75" hidden="false" customHeight="false" outlineLevel="0" collapsed="false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</row>
    <row r="216" customFormat="false" ht="15.75" hidden="false" customHeight="false" outlineLevel="0" collapsed="false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</row>
    <row r="217" customFormat="false" ht="15.75" hidden="false" customHeight="false" outlineLevel="0" collapsed="false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</row>
    <row r="218" customFormat="false" ht="15.75" hidden="false" customHeight="false" outlineLevel="0" collapsed="false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</row>
    <row r="219" customFormat="false" ht="15.75" hidden="false" customHeight="false" outlineLevel="0" collapsed="false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</row>
    <row r="220" customFormat="false" ht="15.75" hidden="false" customHeight="false" outlineLevel="0" collapsed="false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</row>
    <row r="221" customFormat="false" ht="15.75" hidden="false" customHeight="false" outlineLevel="0" collapsed="false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</row>
    <row r="222" customFormat="false" ht="15.75" hidden="false" customHeight="false" outlineLevel="0" collapsed="false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</row>
    <row r="223" customFormat="false" ht="15.75" hidden="false" customHeight="false" outlineLevel="0" collapsed="false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</row>
    <row r="224" customFormat="false" ht="15.75" hidden="false" customHeight="false" outlineLevel="0" collapsed="false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</row>
    <row r="225" customFormat="false" ht="15.75" hidden="false" customHeight="false" outlineLevel="0" collapsed="false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</row>
    <row r="226" customFormat="false" ht="15.75" hidden="false" customHeight="false" outlineLevel="0" collapsed="false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</row>
    <row r="227" customFormat="false" ht="15.75" hidden="false" customHeight="false" outlineLevel="0" collapsed="false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</row>
    <row r="228" customFormat="false" ht="15.75" hidden="false" customHeight="false" outlineLevel="0" collapsed="false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</row>
    <row r="229" customFormat="false" ht="15.75" hidden="false" customHeight="false" outlineLevel="0" collapsed="false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</row>
    <row r="230" customFormat="false" ht="15.75" hidden="false" customHeight="false" outlineLevel="0" collapsed="false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</row>
    <row r="231" customFormat="false" ht="15.75" hidden="false" customHeight="false" outlineLevel="0" collapsed="false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</row>
    <row r="232" customFormat="false" ht="15.75" hidden="false" customHeight="false" outlineLevel="0" collapsed="false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</row>
    <row r="233" customFormat="false" ht="15.75" hidden="false" customHeight="false" outlineLevel="0" collapsed="false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</row>
    <row r="234" customFormat="false" ht="15.75" hidden="false" customHeight="false" outlineLevel="0" collapsed="false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</row>
    <row r="235" customFormat="false" ht="15.75" hidden="false" customHeight="false" outlineLevel="0" collapsed="false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</row>
    <row r="236" customFormat="false" ht="15.75" hidden="false" customHeight="false" outlineLevel="0" collapsed="false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</row>
    <row r="237" customFormat="false" ht="15.75" hidden="false" customHeight="false" outlineLevel="0" collapsed="false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</row>
    <row r="238" customFormat="false" ht="15.75" hidden="false" customHeight="false" outlineLevel="0" collapsed="false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</row>
    <row r="239" customFormat="false" ht="15.75" hidden="false" customHeight="false" outlineLevel="0" collapsed="false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</row>
    <row r="240" customFormat="false" ht="15.75" hidden="false" customHeight="false" outlineLevel="0" collapsed="false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</row>
    <row r="241" customFormat="false" ht="15.75" hidden="false" customHeight="false" outlineLevel="0" collapsed="false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</row>
    <row r="242" customFormat="false" ht="15.75" hidden="false" customHeight="false" outlineLevel="0" collapsed="false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</row>
    <row r="243" customFormat="false" ht="15.75" hidden="false" customHeight="false" outlineLevel="0" collapsed="false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</row>
    <row r="244" customFormat="false" ht="15.75" hidden="false" customHeight="false" outlineLevel="0" collapsed="false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</row>
    <row r="245" customFormat="false" ht="15.75" hidden="false" customHeight="false" outlineLevel="0" collapsed="false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</row>
    <row r="246" customFormat="false" ht="15.75" hidden="false" customHeight="false" outlineLevel="0" collapsed="false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</row>
    <row r="247" customFormat="false" ht="15.75" hidden="false" customHeight="false" outlineLevel="0" collapsed="false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</row>
    <row r="248" customFormat="false" ht="15.75" hidden="false" customHeight="false" outlineLevel="0" collapsed="false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</row>
    <row r="249" customFormat="false" ht="15.75" hidden="false" customHeight="false" outlineLevel="0" collapsed="false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</row>
    <row r="250" customFormat="false" ht="15.75" hidden="false" customHeight="false" outlineLevel="0" collapsed="false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</row>
    <row r="251" customFormat="false" ht="15.75" hidden="false" customHeight="false" outlineLevel="0" collapsed="false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</row>
    <row r="252" customFormat="false" ht="15.75" hidden="false" customHeight="false" outlineLevel="0" collapsed="false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</row>
    <row r="253" customFormat="false" ht="15.75" hidden="false" customHeight="false" outlineLevel="0" collapsed="false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</row>
    <row r="254" customFormat="false" ht="15.75" hidden="false" customHeight="false" outlineLevel="0" collapsed="false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</row>
    <row r="255" customFormat="false" ht="15.75" hidden="false" customHeight="false" outlineLevel="0" collapsed="false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</row>
    <row r="256" customFormat="false" ht="15.75" hidden="false" customHeight="false" outlineLevel="0" collapsed="false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</row>
    <row r="257" customFormat="false" ht="15.75" hidden="false" customHeight="false" outlineLevel="0" collapsed="false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</row>
    <row r="258" customFormat="false" ht="15.75" hidden="false" customHeight="false" outlineLevel="0" collapsed="false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</row>
    <row r="259" customFormat="false" ht="15.75" hidden="false" customHeight="false" outlineLevel="0" collapsed="false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</row>
    <row r="260" customFormat="false" ht="15.75" hidden="false" customHeight="false" outlineLevel="0" collapsed="false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</row>
    <row r="261" customFormat="false" ht="15.75" hidden="false" customHeight="false" outlineLevel="0" collapsed="false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</row>
    <row r="262" customFormat="false" ht="15.75" hidden="false" customHeight="false" outlineLevel="0" collapsed="false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</row>
    <row r="263" customFormat="false" ht="15.75" hidden="false" customHeight="false" outlineLevel="0" collapsed="false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</row>
    <row r="264" customFormat="false" ht="15.75" hidden="false" customHeight="false" outlineLevel="0" collapsed="false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</row>
    <row r="265" customFormat="false" ht="15.75" hidden="false" customHeight="false" outlineLevel="0" collapsed="false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</row>
    <row r="266" customFormat="false" ht="15.75" hidden="false" customHeight="false" outlineLevel="0" collapsed="false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</row>
    <row r="267" customFormat="false" ht="15.75" hidden="false" customHeight="false" outlineLevel="0" collapsed="false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</row>
    <row r="268" customFormat="false" ht="15.75" hidden="false" customHeight="false" outlineLevel="0" collapsed="false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</row>
    <row r="269" customFormat="false" ht="15.75" hidden="false" customHeight="false" outlineLevel="0" collapsed="false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</row>
    <row r="270" customFormat="false" ht="15.75" hidden="false" customHeight="false" outlineLevel="0" collapsed="false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</row>
    <row r="271" customFormat="false" ht="15.75" hidden="false" customHeight="false" outlineLevel="0" collapsed="false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</row>
    <row r="272" customFormat="false" ht="15.75" hidden="false" customHeight="false" outlineLevel="0" collapsed="false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</row>
    <row r="273" customFormat="false" ht="15.75" hidden="false" customHeight="false" outlineLevel="0" collapsed="false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</row>
    <row r="274" customFormat="false" ht="15.75" hidden="false" customHeight="false" outlineLevel="0" collapsed="false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</row>
    <row r="275" customFormat="false" ht="15.75" hidden="false" customHeight="false" outlineLevel="0" collapsed="false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</row>
    <row r="276" customFormat="false" ht="15.75" hidden="false" customHeight="false" outlineLevel="0" collapsed="false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</row>
    <row r="277" customFormat="false" ht="15.75" hidden="false" customHeight="false" outlineLevel="0" collapsed="false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</row>
    <row r="278" customFormat="false" ht="15.75" hidden="false" customHeight="false" outlineLevel="0" collapsed="false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</row>
    <row r="279" customFormat="false" ht="15.75" hidden="false" customHeight="false" outlineLevel="0" collapsed="false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</row>
    <row r="280" customFormat="false" ht="15.75" hidden="false" customHeight="false" outlineLevel="0" collapsed="false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</row>
    <row r="281" customFormat="false" ht="15.75" hidden="false" customHeight="false" outlineLevel="0" collapsed="false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</row>
    <row r="282" customFormat="false" ht="15.75" hidden="false" customHeight="false" outlineLevel="0" collapsed="false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</row>
    <row r="283" customFormat="false" ht="15.75" hidden="false" customHeight="false" outlineLevel="0" collapsed="false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</row>
    <row r="284" customFormat="false" ht="15.75" hidden="false" customHeight="false" outlineLevel="0" collapsed="false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</row>
    <row r="285" customFormat="false" ht="15.75" hidden="false" customHeight="false" outlineLevel="0" collapsed="false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</row>
    <row r="286" customFormat="false" ht="15.75" hidden="false" customHeight="false" outlineLevel="0" collapsed="false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</row>
    <row r="287" customFormat="false" ht="15.75" hidden="false" customHeight="false" outlineLevel="0" collapsed="false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</row>
    <row r="288" customFormat="false" ht="15.75" hidden="false" customHeight="false" outlineLevel="0" collapsed="false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</row>
    <row r="289" customFormat="false" ht="15.75" hidden="false" customHeight="false" outlineLevel="0" collapsed="false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</row>
    <row r="290" customFormat="false" ht="15.75" hidden="false" customHeight="false" outlineLevel="0" collapsed="false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</row>
    <row r="291" customFormat="false" ht="15.75" hidden="false" customHeight="false" outlineLevel="0" collapsed="false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</row>
    <row r="292" customFormat="false" ht="15.75" hidden="false" customHeight="false" outlineLevel="0" collapsed="false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</row>
    <row r="293" customFormat="false" ht="15.75" hidden="false" customHeight="false" outlineLevel="0" collapsed="false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</row>
    <row r="294" customFormat="false" ht="15.75" hidden="false" customHeight="false" outlineLevel="0" collapsed="false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</row>
    <row r="295" customFormat="false" ht="15.75" hidden="false" customHeight="false" outlineLevel="0" collapsed="false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</row>
    <row r="296" customFormat="false" ht="15.75" hidden="false" customHeight="false" outlineLevel="0" collapsed="false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</row>
    <row r="297" customFormat="false" ht="15.75" hidden="false" customHeight="false" outlineLevel="0" collapsed="false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</row>
    <row r="298" customFormat="false" ht="15.75" hidden="false" customHeight="false" outlineLevel="0" collapsed="false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</row>
    <row r="299" customFormat="false" ht="15.75" hidden="false" customHeight="false" outlineLevel="0" collapsed="false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</row>
    <row r="300" customFormat="false" ht="15.75" hidden="false" customHeight="false" outlineLevel="0" collapsed="false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</row>
    <row r="301" customFormat="false" ht="15.75" hidden="false" customHeight="false" outlineLevel="0" collapsed="false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</row>
    <row r="302" customFormat="false" ht="15.75" hidden="false" customHeight="false" outlineLevel="0" collapsed="false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</row>
    <row r="303" customFormat="false" ht="15.75" hidden="false" customHeight="false" outlineLevel="0" collapsed="false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</row>
    <row r="304" customFormat="false" ht="15.75" hidden="false" customHeight="false" outlineLevel="0" collapsed="false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</row>
    <row r="305" customFormat="false" ht="15.75" hidden="false" customHeight="false" outlineLevel="0" collapsed="false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</row>
    <row r="306" customFormat="false" ht="15.75" hidden="false" customHeight="false" outlineLevel="0" collapsed="false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</row>
    <row r="307" customFormat="false" ht="15.75" hidden="false" customHeight="false" outlineLevel="0" collapsed="false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</row>
    <row r="308" customFormat="false" ht="15.75" hidden="false" customHeight="false" outlineLevel="0" collapsed="false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</row>
    <row r="309" customFormat="false" ht="15.75" hidden="false" customHeight="false" outlineLevel="0" collapsed="false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</row>
    <row r="310" customFormat="false" ht="15.75" hidden="false" customHeight="false" outlineLevel="0" collapsed="false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</row>
    <row r="311" customFormat="false" ht="15.75" hidden="false" customHeight="false" outlineLevel="0" collapsed="false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</row>
    <row r="312" customFormat="false" ht="15.75" hidden="false" customHeight="false" outlineLevel="0" collapsed="false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</row>
    <row r="313" customFormat="false" ht="15.75" hidden="false" customHeight="false" outlineLevel="0" collapsed="false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</row>
    <row r="314" customFormat="false" ht="15.75" hidden="false" customHeight="false" outlineLevel="0" collapsed="false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</row>
    <row r="315" customFormat="false" ht="15.75" hidden="false" customHeight="false" outlineLevel="0" collapsed="false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</row>
    <row r="316" customFormat="false" ht="15.75" hidden="false" customHeight="false" outlineLevel="0" collapsed="false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</row>
    <row r="317" customFormat="false" ht="15.75" hidden="false" customHeight="false" outlineLevel="0" collapsed="false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</row>
    <row r="318" customFormat="false" ht="15.75" hidden="false" customHeight="false" outlineLevel="0" collapsed="false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</row>
    <row r="319" customFormat="false" ht="15.75" hidden="false" customHeight="false" outlineLevel="0" collapsed="false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</row>
    <row r="320" customFormat="false" ht="15.75" hidden="false" customHeight="false" outlineLevel="0" collapsed="false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</row>
    <row r="321" customFormat="false" ht="15.75" hidden="false" customHeight="false" outlineLevel="0" collapsed="false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</row>
    <row r="322" customFormat="false" ht="15.75" hidden="false" customHeight="false" outlineLevel="0" collapsed="false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</row>
    <row r="323" customFormat="false" ht="15.75" hidden="false" customHeight="false" outlineLevel="0" collapsed="false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</row>
    <row r="324" customFormat="false" ht="15.75" hidden="false" customHeight="false" outlineLevel="0" collapsed="false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</row>
    <row r="325" customFormat="false" ht="15.75" hidden="false" customHeight="false" outlineLevel="0" collapsed="false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</row>
    <row r="326" customFormat="false" ht="15.75" hidden="false" customHeight="false" outlineLevel="0" collapsed="false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</row>
    <row r="327" customFormat="false" ht="15.75" hidden="false" customHeight="false" outlineLevel="0" collapsed="false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</row>
    <row r="328" customFormat="false" ht="15.75" hidden="false" customHeight="false" outlineLevel="0" collapsed="false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</row>
    <row r="329" customFormat="false" ht="15.75" hidden="false" customHeight="false" outlineLevel="0" collapsed="false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</row>
    <row r="330" customFormat="false" ht="15.75" hidden="false" customHeight="false" outlineLevel="0" collapsed="false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</row>
    <row r="331" customFormat="false" ht="15.75" hidden="false" customHeight="false" outlineLevel="0" collapsed="false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</row>
    <row r="332" customFormat="false" ht="15.75" hidden="false" customHeight="false" outlineLevel="0" collapsed="false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</row>
    <row r="333" customFormat="false" ht="15.75" hidden="false" customHeight="false" outlineLevel="0" collapsed="false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</row>
    <row r="334" customFormat="false" ht="15.75" hidden="false" customHeight="false" outlineLevel="0" collapsed="false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</row>
    <row r="335" customFormat="false" ht="15.75" hidden="false" customHeight="false" outlineLevel="0" collapsed="false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</row>
    <row r="336" customFormat="false" ht="15.75" hidden="false" customHeight="false" outlineLevel="0" collapsed="false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</row>
    <row r="337" customFormat="false" ht="15.75" hidden="false" customHeight="false" outlineLevel="0" collapsed="false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</row>
    <row r="338" customFormat="false" ht="15.75" hidden="false" customHeight="false" outlineLevel="0" collapsed="false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</row>
    <row r="339" customFormat="false" ht="15.75" hidden="false" customHeight="false" outlineLevel="0" collapsed="false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</row>
    <row r="340" customFormat="false" ht="15.75" hidden="false" customHeight="false" outlineLevel="0" collapsed="false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</row>
    <row r="341" customFormat="false" ht="15.75" hidden="false" customHeight="false" outlineLevel="0" collapsed="false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</row>
    <row r="342" customFormat="false" ht="15.75" hidden="false" customHeight="false" outlineLevel="0" collapsed="false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</row>
    <row r="343" customFormat="false" ht="15.75" hidden="false" customHeight="false" outlineLevel="0" collapsed="false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</row>
    <row r="344" customFormat="false" ht="15.75" hidden="false" customHeight="false" outlineLevel="0" collapsed="false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</row>
    <row r="345" customFormat="false" ht="15.75" hidden="false" customHeight="false" outlineLevel="0" collapsed="false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</row>
    <row r="346" customFormat="false" ht="15.75" hidden="false" customHeight="false" outlineLevel="0" collapsed="false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</row>
    <row r="347" customFormat="false" ht="15.75" hidden="false" customHeight="false" outlineLevel="0" collapsed="false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</row>
    <row r="348" customFormat="false" ht="15.75" hidden="false" customHeight="false" outlineLevel="0" collapsed="false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</row>
    <row r="349" customFormat="false" ht="15.75" hidden="false" customHeight="false" outlineLevel="0" collapsed="false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</row>
    <row r="350" customFormat="false" ht="15.75" hidden="false" customHeight="false" outlineLevel="0" collapsed="false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</row>
    <row r="351" customFormat="false" ht="15.75" hidden="false" customHeight="false" outlineLevel="0" collapsed="false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</row>
    <row r="352" customFormat="false" ht="15.75" hidden="false" customHeight="false" outlineLevel="0" collapsed="false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</row>
    <row r="353" customFormat="false" ht="15.75" hidden="false" customHeight="false" outlineLevel="0" collapsed="false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</row>
    <row r="354" customFormat="false" ht="15.75" hidden="false" customHeight="false" outlineLevel="0" collapsed="false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</row>
    <row r="355" customFormat="false" ht="15.75" hidden="false" customHeight="false" outlineLevel="0" collapsed="false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</row>
    <row r="356" customFormat="false" ht="15.75" hidden="false" customHeight="false" outlineLevel="0" collapsed="false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</row>
    <row r="357" customFormat="false" ht="15.75" hidden="false" customHeight="false" outlineLevel="0" collapsed="false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</row>
    <row r="358" customFormat="false" ht="15.75" hidden="false" customHeight="false" outlineLevel="0" collapsed="false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</row>
    <row r="359" customFormat="false" ht="15.75" hidden="false" customHeight="false" outlineLevel="0" collapsed="false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</row>
    <row r="360" customFormat="false" ht="15.75" hidden="false" customHeight="false" outlineLevel="0" collapsed="false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</row>
    <row r="361" customFormat="false" ht="15.75" hidden="false" customHeight="false" outlineLevel="0" collapsed="false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</row>
    <row r="362" customFormat="false" ht="15.75" hidden="false" customHeight="false" outlineLevel="0" collapsed="false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</row>
    <row r="363" customFormat="false" ht="15.75" hidden="false" customHeight="false" outlineLevel="0" collapsed="false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</row>
    <row r="364" customFormat="false" ht="15.75" hidden="false" customHeight="false" outlineLevel="0" collapsed="false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</row>
    <row r="365" customFormat="false" ht="15.75" hidden="false" customHeight="false" outlineLevel="0" collapsed="false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</row>
    <row r="366" customFormat="false" ht="15.75" hidden="false" customHeight="false" outlineLevel="0" collapsed="false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</row>
    <row r="367" customFormat="false" ht="15.75" hidden="false" customHeight="false" outlineLevel="0" collapsed="false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</row>
    <row r="368" customFormat="false" ht="15.75" hidden="false" customHeight="false" outlineLevel="0" collapsed="false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</row>
    <row r="369" customFormat="false" ht="15.75" hidden="false" customHeight="false" outlineLevel="0" collapsed="false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</row>
    <row r="370" customFormat="false" ht="15.75" hidden="false" customHeight="false" outlineLevel="0" collapsed="false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</row>
    <row r="371" customFormat="false" ht="15.75" hidden="false" customHeight="false" outlineLevel="0" collapsed="false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</row>
    <row r="372" customFormat="false" ht="15.75" hidden="false" customHeight="false" outlineLevel="0" collapsed="false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</row>
    <row r="373" customFormat="false" ht="15.75" hidden="false" customHeight="false" outlineLevel="0" collapsed="false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</row>
    <row r="374" customFormat="false" ht="15.75" hidden="false" customHeight="false" outlineLevel="0" collapsed="false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</row>
    <row r="375" customFormat="false" ht="15.75" hidden="false" customHeight="false" outlineLevel="0" collapsed="false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</row>
    <row r="376" customFormat="false" ht="15.75" hidden="false" customHeight="false" outlineLevel="0" collapsed="false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</row>
    <row r="377" customFormat="false" ht="15.75" hidden="false" customHeight="false" outlineLevel="0" collapsed="false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</row>
    <row r="378" customFormat="false" ht="15.75" hidden="false" customHeight="false" outlineLevel="0" collapsed="false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</row>
    <row r="379" customFormat="false" ht="15.75" hidden="false" customHeight="false" outlineLevel="0" collapsed="false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</row>
    <row r="380" customFormat="false" ht="15.75" hidden="false" customHeight="false" outlineLevel="0" collapsed="false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</row>
    <row r="381" customFormat="false" ht="15.75" hidden="false" customHeight="false" outlineLevel="0" collapsed="false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</row>
    <row r="382" customFormat="false" ht="15.75" hidden="false" customHeight="false" outlineLevel="0" collapsed="false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</row>
    <row r="383" customFormat="false" ht="15.75" hidden="false" customHeight="false" outlineLevel="0" collapsed="false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</row>
    <row r="384" customFormat="false" ht="15.75" hidden="false" customHeight="false" outlineLevel="0" collapsed="false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</row>
    <row r="385" customFormat="false" ht="15.75" hidden="false" customHeight="false" outlineLevel="0" collapsed="false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</row>
    <row r="386" customFormat="false" ht="15.75" hidden="false" customHeight="false" outlineLevel="0" collapsed="false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</row>
    <row r="387" customFormat="false" ht="15.75" hidden="false" customHeight="false" outlineLevel="0" collapsed="false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</row>
    <row r="388" customFormat="false" ht="15.75" hidden="false" customHeight="false" outlineLevel="0" collapsed="false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</row>
    <row r="389" customFormat="false" ht="15.75" hidden="false" customHeight="false" outlineLevel="0" collapsed="false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</row>
    <row r="390" customFormat="false" ht="15.75" hidden="false" customHeight="false" outlineLevel="0" collapsed="false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</row>
    <row r="391" customFormat="false" ht="15.75" hidden="false" customHeight="false" outlineLevel="0" collapsed="false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</row>
    <row r="392" customFormat="false" ht="15.75" hidden="false" customHeight="false" outlineLevel="0" collapsed="false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</row>
    <row r="393" customFormat="false" ht="15.75" hidden="false" customHeight="false" outlineLevel="0" collapsed="false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</row>
    <row r="394" customFormat="false" ht="15.75" hidden="false" customHeight="false" outlineLevel="0" collapsed="false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</row>
    <row r="395" customFormat="false" ht="15.75" hidden="false" customHeight="false" outlineLevel="0" collapsed="false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</row>
    <row r="396" customFormat="false" ht="15.75" hidden="false" customHeight="false" outlineLevel="0" collapsed="false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</row>
    <row r="397" customFormat="false" ht="15.75" hidden="false" customHeight="false" outlineLevel="0" collapsed="false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</row>
    <row r="398" customFormat="false" ht="15.75" hidden="false" customHeight="false" outlineLevel="0" collapsed="false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</row>
    <row r="399" customFormat="false" ht="15.75" hidden="false" customHeight="false" outlineLevel="0" collapsed="false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</row>
    <row r="400" customFormat="false" ht="15.75" hidden="false" customHeight="false" outlineLevel="0" collapsed="false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</row>
    <row r="401" customFormat="false" ht="15.75" hidden="false" customHeight="false" outlineLevel="0" collapsed="false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</row>
    <row r="402" customFormat="false" ht="15.75" hidden="false" customHeight="false" outlineLevel="0" collapsed="false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</row>
    <row r="403" customFormat="false" ht="15.75" hidden="false" customHeight="false" outlineLevel="0" collapsed="false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</row>
    <row r="404" customFormat="false" ht="15.75" hidden="false" customHeight="false" outlineLevel="0" collapsed="false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</row>
    <row r="405" customFormat="false" ht="15.75" hidden="false" customHeight="false" outlineLevel="0" collapsed="false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</row>
    <row r="406" customFormat="false" ht="15.75" hidden="false" customHeight="false" outlineLevel="0" collapsed="false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</row>
    <row r="407" customFormat="false" ht="15.75" hidden="false" customHeight="false" outlineLevel="0" collapsed="false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</row>
    <row r="408" customFormat="false" ht="15.75" hidden="false" customHeight="false" outlineLevel="0" collapsed="false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</row>
    <row r="409" customFormat="false" ht="15.75" hidden="false" customHeight="false" outlineLevel="0" collapsed="false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</row>
    <row r="410" customFormat="false" ht="15.75" hidden="false" customHeight="false" outlineLevel="0" collapsed="false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</row>
    <row r="411" customFormat="false" ht="15.75" hidden="false" customHeight="false" outlineLevel="0" collapsed="false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</row>
    <row r="412" customFormat="false" ht="15.75" hidden="false" customHeight="false" outlineLevel="0" collapsed="false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</row>
    <row r="413" customFormat="false" ht="15.75" hidden="false" customHeight="false" outlineLevel="0" collapsed="false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</row>
    <row r="414" customFormat="false" ht="15.75" hidden="false" customHeight="false" outlineLevel="0" collapsed="false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</row>
    <row r="415" customFormat="false" ht="15.75" hidden="false" customHeight="false" outlineLevel="0" collapsed="false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</row>
    <row r="416" customFormat="false" ht="15.75" hidden="false" customHeight="false" outlineLevel="0" collapsed="false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</row>
    <row r="417" customFormat="false" ht="15.75" hidden="false" customHeight="false" outlineLevel="0" collapsed="false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</row>
    <row r="418" customFormat="false" ht="15.75" hidden="false" customHeight="false" outlineLevel="0" collapsed="false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</row>
    <row r="419" customFormat="false" ht="15.75" hidden="false" customHeight="false" outlineLevel="0" collapsed="false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</row>
    <row r="420" customFormat="false" ht="15.75" hidden="false" customHeight="false" outlineLevel="0" collapsed="false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</row>
    <row r="421" customFormat="false" ht="15.75" hidden="false" customHeight="false" outlineLevel="0" collapsed="false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</row>
    <row r="422" customFormat="false" ht="15.75" hidden="false" customHeight="false" outlineLevel="0" collapsed="false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</row>
    <row r="423" customFormat="false" ht="15.75" hidden="false" customHeight="false" outlineLevel="0" collapsed="false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</row>
    <row r="424" customFormat="false" ht="15.75" hidden="false" customHeight="false" outlineLevel="0" collapsed="false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</row>
    <row r="425" customFormat="false" ht="15.75" hidden="false" customHeight="false" outlineLevel="0" collapsed="false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</row>
    <row r="426" customFormat="false" ht="15.75" hidden="false" customHeight="false" outlineLevel="0" collapsed="false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</row>
    <row r="427" customFormat="false" ht="15.75" hidden="false" customHeight="false" outlineLevel="0" collapsed="false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</row>
    <row r="428" customFormat="false" ht="15.75" hidden="false" customHeight="false" outlineLevel="0" collapsed="false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</row>
    <row r="429" customFormat="false" ht="15.75" hidden="false" customHeight="false" outlineLevel="0" collapsed="false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</row>
    <row r="430" customFormat="false" ht="15.75" hidden="false" customHeight="false" outlineLevel="0" collapsed="false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</row>
    <row r="431" customFormat="false" ht="15.75" hidden="false" customHeight="false" outlineLevel="0" collapsed="false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</row>
    <row r="432" customFormat="false" ht="15.75" hidden="false" customHeight="false" outlineLevel="0" collapsed="false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</row>
    <row r="433" customFormat="false" ht="15.75" hidden="false" customHeight="false" outlineLevel="0" collapsed="false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</row>
    <row r="434" customFormat="false" ht="15.75" hidden="false" customHeight="false" outlineLevel="0" collapsed="false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</row>
    <row r="435" customFormat="false" ht="15.75" hidden="false" customHeight="false" outlineLevel="0" collapsed="false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</row>
    <row r="436" customFormat="false" ht="15.75" hidden="false" customHeight="false" outlineLevel="0" collapsed="false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</row>
    <row r="437" customFormat="false" ht="15.75" hidden="false" customHeight="false" outlineLevel="0" collapsed="false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</row>
    <row r="438" customFormat="false" ht="15.75" hidden="false" customHeight="false" outlineLevel="0" collapsed="false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</row>
    <row r="439" customFormat="false" ht="15.75" hidden="false" customHeight="false" outlineLevel="0" collapsed="false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</row>
    <row r="440" customFormat="false" ht="15.75" hidden="false" customHeight="false" outlineLevel="0" collapsed="false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</row>
    <row r="441" customFormat="false" ht="15.75" hidden="false" customHeight="false" outlineLevel="0" collapsed="false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</row>
    <row r="442" customFormat="false" ht="15.75" hidden="false" customHeight="false" outlineLevel="0" collapsed="false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</row>
    <row r="443" customFormat="false" ht="15.75" hidden="false" customHeight="false" outlineLevel="0" collapsed="false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</row>
    <row r="444" customFormat="false" ht="15.75" hidden="false" customHeight="false" outlineLevel="0" collapsed="false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</row>
    <row r="445" customFormat="false" ht="15.75" hidden="false" customHeight="false" outlineLevel="0" collapsed="false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</row>
    <row r="446" customFormat="false" ht="15.75" hidden="false" customHeight="false" outlineLevel="0" collapsed="false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</row>
    <row r="447" customFormat="false" ht="15.75" hidden="false" customHeight="false" outlineLevel="0" collapsed="false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</row>
    <row r="448" customFormat="false" ht="15.75" hidden="false" customHeight="false" outlineLevel="0" collapsed="false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</row>
    <row r="449" customFormat="false" ht="15.75" hidden="false" customHeight="false" outlineLevel="0" collapsed="false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</row>
    <row r="450" customFormat="false" ht="15.75" hidden="false" customHeight="false" outlineLevel="0" collapsed="false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</row>
    <row r="451" customFormat="false" ht="15.75" hidden="false" customHeight="false" outlineLevel="0" collapsed="false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</row>
    <row r="452" customFormat="false" ht="15.75" hidden="false" customHeight="false" outlineLevel="0" collapsed="false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</row>
    <row r="453" customFormat="false" ht="15.75" hidden="false" customHeight="false" outlineLevel="0" collapsed="false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</row>
    <row r="454" customFormat="false" ht="15.75" hidden="false" customHeight="false" outlineLevel="0" collapsed="false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</row>
    <row r="455" customFormat="false" ht="15.75" hidden="false" customHeight="false" outlineLevel="0" collapsed="false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</row>
    <row r="456" customFormat="false" ht="15.75" hidden="false" customHeight="false" outlineLevel="0" collapsed="false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</row>
    <row r="457" customFormat="false" ht="15.75" hidden="false" customHeight="false" outlineLevel="0" collapsed="false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</row>
    <row r="458" customFormat="false" ht="15.75" hidden="false" customHeight="false" outlineLevel="0" collapsed="false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</row>
    <row r="459" customFormat="false" ht="15.75" hidden="false" customHeight="false" outlineLevel="0" collapsed="false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</row>
    <row r="460" customFormat="false" ht="15.75" hidden="false" customHeight="false" outlineLevel="0" collapsed="false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</row>
    <row r="461" customFormat="false" ht="15.75" hidden="false" customHeight="false" outlineLevel="0" collapsed="false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</row>
    <row r="462" customFormat="false" ht="15.75" hidden="false" customHeight="false" outlineLevel="0" collapsed="false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</row>
    <row r="463" customFormat="false" ht="15.75" hidden="false" customHeight="false" outlineLevel="0" collapsed="false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</row>
    <row r="464" customFormat="false" ht="15.75" hidden="false" customHeight="false" outlineLevel="0" collapsed="false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</row>
    <row r="465" customFormat="false" ht="15.75" hidden="false" customHeight="false" outlineLevel="0" collapsed="false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</row>
    <row r="466" customFormat="false" ht="15.75" hidden="false" customHeight="false" outlineLevel="0" collapsed="false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</row>
    <row r="467" customFormat="false" ht="15.75" hidden="false" customHeight="false" outlineLevel="0" collapsed="false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</row>
    <row r="468" customFormat="false" ht="15.75" hidden="false" customHeight="false" outlineLevel="0" collapsed="false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</row>
    <row r="469" customFormat="false" ht="15.75" hidden="false" customHeight="false" outlineLevel="0" collapsed="false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</row>
    <row r="470" customFormat="false" ht="15.75" hidden="false" customHeight="false" outlineLevel="0" collapsed="false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</row>
    <row r="471" customFormat="false" ht="15.75" hidden="false" customHeight="false" outlineLevel="0" collapsed="false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</row>
    <row r="472" customFormat="false" ht="15.75" hidden="false" customHeight="false" outlineLevel="0" collapsed="false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</row>
    <row r="473" customFormat="false" ht="15.75" hidden="false" customHeight="false" outlineLevel="0" collapsed="false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</row>
    <row r="474" customFormat="false" ht="15.75" hidden="false" customHeight="false" outlineLevel="0" collapsed="false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</row>
    <row r="475" customFormat="false" ht="15.75" hidden="false" customHeight="false" outlineLevel="0" collapsed="false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</row>
    <row r="476" customFormat="false" ht="15.75" hidden="false" customHeight="false" outlineLevel="0" collapsed="false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</row>
    <row r="477" customFormat="false" ht="15.75" hidden="false" customHeight="false" outlineLevel="0" collapsed="false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</row>
    <row r="478" customFormat="false" ht="15.75" hidden="false" customHeight="false" outlineLevel="0" collapsed="false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</row>
    <row r="479" customFormat="false" ht="15.75" hidden="false" customHeight="false" outlineLevel="0" collapsed="false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</row>
    <row r="480" customFormat="false" ht="15.75" hidden="false" customHeight="false" outlineLevel="0" collapsed="false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</row>
    <row r="481" customFormat="false" ht="15.75" hidden="false" customHeight="false" outlineLevel="0" collapsed="false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</row>
    <row r="482" customFormat="false" ht="15.75" hidden="false" customHeight="false" outlineLevel="0" collapsed="false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</row>
    <row r="483" customFormat="false" ht="15.75" hidden="false" customHeight="false" outlineLevel="0" collapsed="false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</row>
    <row r="484" customFormat="false" ht="15.75" hidden="false" customHeight="false" outlineLevel="0" collapsed="false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</row>
    <row r="485" customFormat="false" ht="15.75" hidden="false" customHeight="false" outlineLevel="0" collapsed="false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</row>
    <row r="486" customFormat="false" ht="15.75" hidden="false" customHeight="false" outlineLevel="0" collapsed="false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</row>
    <row r="487" customFormat="false" ht="15.75" hidden="false" customHeight="false" outlineLevel="0" collapsed="false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</row>
    <row r="488" customFormat="false" ht="15.75" hidden="false" customHeight="false" outlineLevel="0" collapsed="false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</row>
    <row r="489" customFormat="false" ht="15.75" hidden="false" customHeight="false" outlineLevel="0" collapsed="false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</row>
    <row r="490" customFormat="false" ht="15.75" hidden="false" customHeight="false" outlineLevel="0" collapsed="false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</row>
    <row r="491" customFormat="false" ht="15.75" hidden="false" customHeight="false" outlineLevel="0" collapsed="false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</row>
    <row r="492" customFormat="false" ht="15.75" hidden="false" customHeight="false" outlineLevel="0" collapsed="false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</row>
    <row r="493" customFormat="false" ht="15.75" hidden="false" customHeight="false" outlineLevel="0" collapsed="false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</row>
    <row r="494" customFormat="false" ht="15.75" hidden="false" customHeight="false" outlineLevel="0" collapsed="false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</row>
    <row r="495" customFormat="false" ht="15.75" hidden="false" customHeight="false" outlineLevel="0" collapsed="false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</row>
    <row r="496" customFormat="false" ht="15.75" hidden="false" customHeight="false" outlineLevel="0" collapsed="false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</row>
    <row r="497" customFormat="false" ht="15.75" hidden="false" customHeight="false" outlineLevel="0" collapsed="false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</row>
    <row r="498" customFormat="false" ht="15.75" hidden="false" customHeight="false" outlineLevel="0" collapsed="false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</row>
    <row r="499" customFormat="false" ht="15.75" hidden="false" customHeight="false" outlineLevel="0" collapsed="false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</row>
    <row r="500" customFormat="false" ht="15.75" hidden="false" customHeight="false" outlineLevel="0" collapsed="false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</row>
    <row r="501" customFormat="false" ht="15.75" hidden="false" customHeight="false" outlineLevel="0" collapsed="false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</row>
    <row r="502" customFormat="false" ht="15.75" hidden="false" customHeight="false" outlineLevel="0" collapsed="false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</row>
    <row r="503" customFormat="false" ht="15.75" hidden="false" customHeight="false" outlineLevel="0" collapsed="false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</row>
    <row r="504" customFormat="false" ht="15.75" hidden="false" customHeight="false" outlineLevel="0" collapsed="false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</row>
    <row r="505" customFormat="false" ht="15.75" hidden="false" customHeight="false" outlineLevel="0" collapsed="false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</row>
    <row r="506" customFormat="false" ht="15.75" hidden="false" customHeight="false" outlineLevel="0" collapsed="false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</row>
    <row r="507" customFormat="false" ht="15.75" hidden="false" customHeight="false" outlineLevel="0" collapsed="false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</row>
    <row r="508" customFormat="false" ht="15.75" hidden="false" customHeight="false" outlineLevel="0" collapsed="false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</row>
    <row r="509" customFormat="false" ht="15.75" hidden="false" customHeight="false" outlineLevel="0" collapsed="false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</row>
    <row r="510" customFormat="false" ht="15.75" hidden="false" customHeight="false" outlineLevel="0" collapsed="false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</row>
    <row r="511" customFormat="false" ht="15.75" hidden="false" customHeight="false" outlineLevel="0" collapsed="false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</row>
    <row r="512" customFormat="false" ht="15.75" hidden="false" customHeight="false" outlineLevel="0" collapsed="false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</row>
    <row r="513" customFormat="false" ht="15.75" hidden="false" customHeight="false" outlineLevel="0" collapsed="false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</row>
    <row r="514" customFormat="false" ht="15.75" hidden="false" customHeight="false" outlineLevel="0" collapsed="false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</row>
    <row r="515" customFormat="false" ht="15.75" hidden="false" customHeight="false" outlineLevel="0" collapsed="false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</row>
    <row r="516" customFormat="false" ht="15.75" hidden="false" customHeight="false" outlineLevel="0" collapsed="false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</row>
    <row r="517" customFormat="false" ht="15.75" hidden="false" customHeight="false" outlineLevel="0" collapsed="false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</row>
    <row r="518" customFormat="false" ht="15.75" hidden="false" customHeight="false" outlineLevel="0" collapsed="false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</row>
    <row r="519" customFormat="false" ht="15.75" hidden="false" customHeight="false" outlineLevel="0" collapsed="false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</row>
    <row r="520" customFormat="false" ht="15.75" hidden="false" customHeight="false" outlineLevel="0" collapsed="false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</row>
    <row r="521" customFormat="false" ht="15.75" hidden="false" customHeight="false" outlineLevel="0" collapsed="false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</row>
    <row r="522" customFormat="false" ht="15.75" hidden="false" customHeight="false" outlineLevel="0" collapsed="false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</row>
    <row r="523" customFormat="false" ht="15.75" hidden="false" customHeight="false" outlineLevel="0" collapsed="false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</row>
    <row r="524" customFormat="false" ht="15.75" hidden="false" customHeight="false" outlineLevel="0" collapsed="false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</row>
    <row r="525" customFormat="false" ht="15.75" hidden="false" customHeight="false" outlineLevel="0" collapsed="false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</row>
    <row r="526" customFormat="false" ht="15.75" hidden="false" customHeight="false" outlineLevel="0" collapsed="false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</row>
    <row r="527" customFormat="false" ht="15.75" hidden="false" customHeight="false" outlineLevel="0" collapsed="false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</row>
    <row r="528" customFormat="false" ht="15.75" hidden="false" customHeight="false" outlineLevel="0" collapsed="false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</row>
    <row r="529" customFormat="false" ht="15.75" hidden="false" customHeight="false" outlineLevel="0" collapsed="false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</row>
    <row r="530" customFormat="false" ht="15.75" hidden="false" customHeight="false" outlineLevel="0" collapsed="false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</row>
    <row r="531" customFormat="false" ht="15.75" hidden="false" customHeight="false" outlineLevel="0" collapsed="false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</row>
    <row r="532" customFormat="false" ht="15.75" hidden="false" customHeight="false" outlineLevel="0" collapsed="false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</row>
    <row r="533" customFormat="false" ht="15.75" hidden="false" customHeight="false" outlineLevel="0" collapsed="false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</row>
    <row r="534" customFormat="false" ht="15.75" hidden="false" customHeight="false" outlineLevel="0" collapsed="false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</row>
    <row r="535" customFormat="false" ht="15.75" hidden="false" customHeight="false" outlineLevel="0" collapsed="false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</row>
    <row r="536" customFormat="false" ht="15.75" hidden="false" customHeight="false" outlineLevel="0" collapsed="false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</row>
    <row r="537" customFormat="false" ht="15.75" hidden="false" customHeight="false" outlineLevel="0" collapsed="false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</row>
    <row r="538" customFormat="false" ht="15.75" hidden="false" customHeight="false" outlineLevel="0" collapsed="false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</row>
    <row r="539" customFormat="false" ht="15.75" hidden="false" customHeight="false" outlineLevel="0" collapsed="false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</row>
    <row r="540" customFormat="false" ht="15.75" hidden="false" customHeight="false" outlineLevel="0" collapsed="false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</row>
    <row r="541" customFormat="false" ht="15.75" hidden="false" customHeight="false" outlineLevel="0" collapsed="false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</row>
    <row r="542" customFormat="false" ht="15.75" hidden="false" customHeight="false" outlineLevel="0" collapsed="false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</row>
    <row r="543" customFormat="false" ht="15.75" hidden="false" customHeight="false" outlineLevel="0" collapsed="false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</row>
    <row r="544" customFormat="false" ht="15.75" hidden="false" customHeight="false" outlineLevel="0" collapsed="false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</row>
    <row r="545" customFormat="false" ht="15.75" hidden="false" customHeight="false" outlineLevel="0" collapsed="false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</row>
    <row r="546" customFormat="false" ht="15.75" hidden="false" customHeight="false" outlineLevel="0" collapsed="false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</row>
    <row r="547" customFormat="false" ht="15.75" hidden="false" customHeight="false" outlineLevel="0" collapsed="false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</row>
    <row r="548" customFormat="false" ht="15.75" hidden="false" customHeight="false" outlineLevel="0" collapsed="false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</row>
    <row r="549" customFormat="false" ht="15.75" hidden="false" customHeight="false" outlineLevel="0" collapsed="false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</row>
    <row r="550" customFormat="false" ht="15.75" hidden="false" customHeight="false" outlineLevel="0" collapsed="false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</row>
    <row r="551" customFormat="false" ht="15.75" hidden="false" customHeight="false" outlineLevel="0" collapsed="false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</row>
    <row r="552" customFormat="false" ht="15.75" hidden="false" customHeight="false" outlineLevel="0" collapsed="false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</row>
    <row r="553" customFormat="false" ht="15.75" hidden="false" customHeight="false" outlineLevel="0" collapsed="false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</row>
    <row r="554" customFormat="false" ht="15.75" hidden="false" customHeight="false" outlineLevel="0" collapsed="false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</row>
    <row r="555" customFormat="false" ht="15.75" hidden="false" customHeight="false" outlineLevel="0" collapsed="false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</row>
    <row r="556" customFormat="false" ht="15.75" hidden="false" customHeight="false" outlineLevel="0" collapsed="false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</row>
    <row r="557" customFormat="false" ht="15.75" hidden="false" customHeight="false" outlineLevel="0" collapsed="false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</row>
    <row r="558" customFormat="false" ht="15.75" hidden="false" customHeight="false" outlineLevel="0" collapsed="false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</row>
    <row r="559" customFormat="false" ht="15.75" hidden="false" customHeight="false" outlineLevel="0" collapsed="false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</row>
    <row r="560" customFormat="false" ht="15.75" hidden="false" customHeight="false" outlineLevel="0" collapsed="false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</row>
    <row r="561" customFormat="false" ht="15.75" hidden="false" customHeight="false" outlineLevel="0" collapsed="false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</row>
    <row r="562" customFormat="false" ht="15.75" hidden="false" customHeight="false" outlineLevel="0" collapsed="false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</row>
    <row r="563" customFormat="false" ht="15.75" hidden="false" customHeight="false" outlineLevel="0" collapsed="false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</row>
    <row r="564" customFormat="false" ht="15.75" hidden="false" customHeight="false" outlineLevel="0" collapsed="false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</row>
    <row r="565" customFormat="false" ht="15.75" hidden="false" customHeight="false" outlineLevel="0" collapsed="false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</row>
    <row r="566" customFormat="false" ht="15.75" hidden="false" customHeight="false" outlineLevel="0" collapsed="false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</row>
    <row r="567" customFormat="false" ht="15.75" hidden="false" customHeight="false" outlineLevel="0" collapsed="false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</row>
    <row r="568" customFormat="false" ht="15.75" hidden="false" customHeight="false" outlineLevel="0" collapsed="false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</row>
    <row r="569" customFormat="false" ht="15.75" hidden="false" customHeight="false" outlineLevel="0" collapsed="false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</row>
    <row r="570" customFormat="false" ht="15.75" hidden="false" customHeight="false" outlineLevel="0" collapsed="false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</row>
    <row r="571" customFormat="false" ht="15.75" hidden="false" customHeight="false" outlineLevel="0" collapsed="false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</row>
    <row r="572" customFormat="false" ht="15.75" hidden="false" customHeight="false" outlineLevel="0" collapsed="false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</row>
    <row r="573" customFormat="false" ht="15.75" hidden="false" customHeight="false" outlineLevel="0" collapsed="false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</row>
    <row r="574" customFormat="false" ht="15.75" hidden="false" customHeight="false" outlineLevel="0" collapsed="false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</row>
    <row r="575" customFormat="false" ht="15.75" hidden="false" customHeight="false" outlineLevel="0" collapsed="false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</row>
    <row r="576" customFormat="false" ht="15.75" hidden="false" customHeight="false" outlineLevel="0" collapsed="false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</row>
    <row r="577" customFormat="false" ht="15.75" hidden="false" customHeight="false" outlineLevel="0" collapsed="false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</row>
    <row r="578" customFormat="false" ht="15.75" hidden="false" customHeight="false" outlineLevel="0" collapsed="false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</row>
    <row r="579" customFormat="false" ht="15.75" hidden="false" customHeight="false" outlineLevel="0" collapsed="false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</row>
    <row r="580" customFormat="false" ht="15.75" hidden="false" customHeight="false" outlineLevel="0" collapsed="false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</row>
    <row r="581" customFormat="false" ht="15.75" hidden="false" customHeight="false" outlineLevel="0" collapsed="false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</row>
    <row r="582" customFormat="false" ht="15.75" hidden="false" customHeight="false" outlineLevel="0" collapsed="false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</row>
    <row r="583" customFormat="false" ht="15.75" hidden="false" customHeight="false" outlineLevel="0" collapsed="false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</row>
    <row r="584" customFormat="false" ht="15.75" hidden="false" customHeight="false" outlineLevel="0" collapsed="false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</row>
    <row r="585" customFormat="false" ht="15.75" hidden="false" customHeight="false" outlineLevel="0" collapsed="false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</row>
    <row r="586" customFormat="false" ht="15.75" hidden="false" customHeight="false" outlineLevel="0" collapsed="false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</row>
    <row r="587" customFormat="false" ht="15.75" hidden="false" customHeight="false" outlineLevel="0" collapsed="false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</row>
    <row r="588" customFormat="false" ht="15.75" hidden="false" customHeight="false" outlineLevel="0" collapsed="false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</row>
    <row r="589" customFormat="false" ht="15.75" hidden="false" customHeight="false" outlineLevel="0" collapsed="false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</row>
    <row r="590" customFormat="false" ht="15.75" hidden="false" customHeight="false" outlineLevel="0" collapsed="false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</row>
    <row r="591" customFormat="false" ht="15.75" hidden="false" customHeight="false" outlineLevel="0" collapsed="false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</row>
    <row r="592" customFormat="false" ht="15.75" hidden="false" customHeight="false" outlineLevel="0" collapsed="false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</row>
    <row r="593" customFormat="false" ht="15.75" hidden="false" customHeight="false" outlineLevel="0" collapsed="false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</row>
    <row r="594" customFormat="false" ht="15.75" hidden="false" customHeight="false" outlineLevel="0" collapsed="false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</row>
    <row r="595" customFormat="false" ht="15.75" hidden="false" customHeight="false" outlineLevel="0" collapsed="false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</row>
    <row r="596" customFormat="false" ht="15.75" hidden="false" customHeight="false" outlineLevel="0" collapsed="false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</row>
    <row r="597" customFormat="false" ht="15.75" hidden="false" customHeight="false" outlineLevel="0" collapsed="false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</row>
    <row r="598" customFormat="false" ht="15.75" hidden="false" customHeight="false" outlineLevel="0" collapsed="false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</row>
    <row r="599" customFormat="false" ht="15.75" hidden="false" customHeight="false" outlineLevel="0" collapsed="false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</row>
    <row r="600" customFormat="false" ht="15.75" hidden="false" customHeight="false" outlineLevel="0" collapsed="false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</row>
    <row r="601" customFormat="false" ht="15.75" hidden="false" customHeight="false" outlineLevel="0" collapsed="false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</row>
    <row r="602" customFormat="false" ht="15.75" hidden="false" customHeight="false" outlineLevel="0" collapsed="false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</row>
    <row r="603" customFormat="false" ht="15.75" hidden="false" customHeight="false" outlineLevel="0" collapsed="false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</row>
    <row r="604" customFormat="false" ht="15.75" hidden="false" customHeight="false" outlineLevel="0" collapsed="false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</row>
    <row r="605" customFormat="false" ht="15.75" hidden="false" customHeight="false" outlineLevel="0" collapsed="false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</row>
    <row r="606" customFormat="false" ht="15.75" hidden="false" customHeight="false" outlineLevel="0" collapsed="false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</row>
    <row r="607" customFormat="false" ht="15.75" hidden="false" customHeight="false" outlineLevel="0" collapsed="false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</row>
    <row r="608" customFormat="false" ht="15.75" hidden="false" customHeight="false" outlineLevel="0" collapsed="false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</row>
    <row r="609" customFormat="false" ht="15.75" hidden="false" customHeight="false" outlineLevel="0" collapsed="false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</row>
    <row r="610" customFormat="false" ht="15.75" hidden="false" customHeight="false" outlineLevel="0" collapsed="false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</row>
    <row r="611" customFormat="false" ht="15.75" hidden="false" customHeight="false" outlineLevel="0" collapsed="false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</row>
    <row r="612" customFormat="false" ht="15.75" hidden="false" customHeight="false" outlineLevel="0" collapsed="false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</row>
    <row r="613" customFormat="false" ht="15.75" hidden="false" customHeight="false" outlineLevel="0" collapsed="false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</row>
    <row r="614" customFormat="false" ht="15.75" hidden="false" customHeight="false" outlineLevel="0" collapsed="false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</row>
    <row r="615" customFormat="false" ht="15.75" hidden="false" customHeight="false" outlineLevel="0" collapsed="false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</row>
    <row r="616" customFormat="false" ht="15.75" hidden="false" customHeight="false" outlineLevel="0" collapsed="false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</row>
    <row r="617" customFormat="false" ht="15.75" hidden="false" customHeight="false" outlineLevel="0" collapsed="false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</row>
    <row r="618" customFormat="false" ht="15.75" hidden="false" customHeight="false" outlineLevel="0" collapsed="false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</row>
    <row r="619" customFormat="false" ht="15.75" hidden="false" customHeight="false" outlineLevel="0" collapsed="false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</row>
    <row r="620" customFormat="false" ht="15.75" hidden="false" customHeight="false" outlineLevel="0" collapsed="false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</row>
    <row r="621" customFormat="false" ht="15.75" hidden="false" customHeight="false" outlineLevel="0" collapsed="false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</row>
    <row r="622" customFormat="false" ht="15.75" hidden="false" customHeight="false" outlineLevel="0" collapsed="false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</row>
    <row r="623" customFormat="false" ht="15.75" hidden="false" customHeight="false" outlineLevel="0" collapsed="false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</row>
    <row r="624" customFormat="false" ht="15.75" hidden="false" customHeight="false" outlineLevel="0" collapsed="false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</row>
    <row r="625" customFormat="false" ht="15.75" hidden="false" customHeight="false" outlineLevel="0" collapsed="false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</row>
    <row r="626" customFormat="false" ht="15.75" hidden="false" customHeight="false" outlineLevel="0" collapsed="false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</row>
    <row r="627" customFormat="false" ht="15.75" hidden="false" customHeight="false" outlineLevel="0" collapsed="false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</row>
    <row r="628" customFormat="false" ht="15.75" hidden="false" customHeight="false" outlineLevel="0" collapsed="false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</row>
    <row r="629" customFormat="false" ht="15.75" hidden="false" customHeight="false" outlineLevel="0" collapsed="false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</row>
    <row r="630" customFormat="false" ht="15.75" hidden="false" customHeight="false" outlineLevel="0" collapsed="false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</row>
    <row r="631" customFormat="false" ht="15.75" hidden="false" customHeight="false" outlineLevel="0" collapsed="false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</row>
    <row r="632" customFormat="false" ht="15.75" hidden="false" customHeight="false" outlineLevel="0" collapsed="false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</row>
    <row r="633" customFormat="false" ht="15.75" hidden="false" customHeight="false" outlineLevel="0" collapsed="false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</row>
    <row r="634" customFormat="false" ht="15.75" hidden="false" customHeight="false" outlineLevel="0" collapsed="false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</row>
    <row r="635" customFormat="false" ht="15.75" hidden="false" customHeight="false" outlineLevel="0" collapsed="false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</row>
    <row r="636" customFormat="false" ht="15.75" hidden="false" customHeight="false" outlineLevel="0" collapsed="false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</row>
    <row r="637" customFormat="false" ht="15.75" hidden="false" customHeight="false" outlineLevel="0" collapsed="false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</row>
    <row r="638" customFormat="false" ht="15.75" hidden="false" customHeight="false" outlineLevel="0" collapsed="false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</row>
    <row r="639" customFormat="false" ht="15.75" hidden="false" customHeight="false" outlineLevel="0" collapsed="false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</row>
    <row r="640" customFormat="false" ht="15.75" hidden="false" customHeight="false" outlineLevel="0" collapsed="false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</row>
    <row r="641" customFormat="false" ht="15.75" hidden="false" customHeight="false" outlineLevel="0" collapsed="false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</row>
    <row r="642" customFormat="false" ht="15.75" hidden="false" customHeight="false" outlineLevel="0" collapsed="false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</row>
    <row r="643" customFormat="false" ht="15.75" hidden="false" customHeight="false" outlineLevel="0" collapsed="false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</row>
    <row r="644" customFormat="false" ht="15.75" hidden="false" customHeight="false" outlineLevel="0" collapsed="false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</row>
    <row r="645" customFormat="false" ht="15.75" hidden="false" customHeight="false" outlineLevel="0" collapsed="false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</row>
    <row r="646" customFormat="false" ht="15.75" hidden="false" customHeight="false" outlineLevel="0" collapsed="false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</row>
    <row r="647" customFormat="false" ht="15.75" hidden="false" customHeight="false" outlineLevel="0" collapsed="false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</row>
    <row r="648" customFormat="false" ht="15.75" hidden="false" customHeight="false" outlineLevel="0" collapsed="false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</row>
    <row r="649" customFormat="false" ht="15.75" hidden="false" customHeight="false" outlineLevel="0" collapsed="false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</row>
    <row r="650" customFormat="false" ht="15.75" hidden="false" customHeight="false" outlineLevel="0" collapsed="false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</row>
    <row r="651" customFormat="false" ht="15.75" hidden="false" customHeight="false" outlineLevel="0" collapsed="false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</row>
    <row r="652" customFormat="false" ht="15.75" hidden="false" customHeight="false" outlineLevel="0" collapsed="false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</row>
    <row r="653" customFormat="false" ht="15.75" hidden="false" customHeight="false" outlineLevel="0" collapsed="false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</row>
    <row r="654" customFormat="false" ht="15.75" hidden="false" customHeight="false" outlineLevel="0" collapsed="false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</row>
    <row r="655" customFormat="false" ht="15.75" hidden="false" customHeight="false" outlineLevel="0" collapsed="false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</row>
    <row r="656" customFormat="false" ht="15.75" hidden="false" customHeight="false" outlineLevel="0" collapsed="false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</row>
    <row r="657" customFormat="false" ht="15.75" hidden="false" customHeight="false" outlineLevel="0" collapsed="false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</row>
    <row r="658" customFormat="false" ht="15.75" hidden="false" customHeight="false" outlineLevel="0" collapsed="false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</row>
    <row r="659" customFormat="false" ht="15.75" hidden="false" customHeight="false" outlineLevel="0" collapsed="false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</row>
    <row r="660" customFormat="false" ht="15.75" hidden="false" customHeight="false" outlineLevel="0" collapsed="false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</row>
    <row r="661" customFormat="false" ht="15.75" hidden="false" customHeight="false" outlineLevel="0" collapsed="false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</row>
    <row r="662" customFormat="false" ht="15.75" hidden="false" customHeight="false" outlineLevel="0" collapsed="false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</row>
    <row r="663" customFormat="false" ht="15.75" hidden="false" customHeight="false" outlineLevel="0" collapsed="false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</row>
    <row r="664" customFormat="false" ht="15.75" hidden="false" customHeight="false" outlineLevel="0" collapsed="false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</row>
    <row r="665" customFormat="false" ht="15.75" hidden="false" customHeight="false" outlineLevel="0" collapsed="false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</row>
    <row r="666" customFormat="false" ht="15.75" hidden="false" customHeight="false" outlineLevel="0" collapsed="false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</row>
    <row r="667" customFormat="false" ht="15.75" hidden="false" customHeight="false" outlineLevel="0" collapsed="false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</row>
    <row r="668" customFormat="false" ht="15.75" hidden="false" customHeight="false" outlineLevel="0" collapsed="false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</row>
    <row r="669" customFormat="false" ht="15.75" hidden="false" customHeight="false" outlineLevel="0" collapsed="false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</row>
    <row r="670" customFormat="false" ht="15.75" hidden="false" customHeight="false" outlineLevel="0" collapsed="false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</row>
    <row r="671" customFormat="false" ht="15.75" hidden="false" customHeight="false" outlineLevel="0" collapsed="false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</row>
    <row r="672" customFormat="false" ht="15.75" hidden="false" customHeight="false" outlineLevel="0" collapsed="false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</row>
    <row r="673" customFormat="false" ht="15.75" hidden="false" customHeight="false" outlineLevel="0" collapsed="false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</row>
    <row r="674" customFormat="false" ht="15.75" hidden="false" customHeight="false" outlineLevel="0" collapsed="false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</row>
    <row r="675" customFormat="false" ht="15.75" hidden="false" customHeight="false" outlineLevel="0" collapsed="false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</row>
    <row r="676" customFormat="false" ht="15.75" hidden="false" customHeight="false" outlineLevel="0" collapsed="false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</row>
    <row r="677" customFormat="false" ht="15.75" hidden="false" customHeight="false" outlineLevel="0" collapsed="false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</row>
    <row r="678" customFormat="false" ht="15.75" hidden="false" customHeight="false" outlineLevel="0" collapsed="false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</row>
    <row r="679" customFormat="false" ht="15.75" hidden="false" customHeight="false" outlineLevel="0" collapsed="false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</row>
    <row r="680" customFormat="false" ht="15.75" hidden="false" customHeight="false" outlineLevel="0" collapsed="false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</row>
    <row r="681" customFormat="false" ht="15.75" hidden="false" customHeight="false" outlineLevel="0" collapsed="false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</row>
    <row r="682" customFormat="false" ht="15.75" hidden="false" customHeight="false" outlineLevel="0" collapsed="false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</row>
    <row r="683" customFormat="false" ht="15.75" hidden="false" customHeight="false" outlineLevel="0" collapsed="false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</row>
    <row r="684" customFormat="false" ht="15.75" hidden="false" customHeight="false" outlineLevel="0" collapsed="false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</row>
    <row r="685" customFormat="false" ht="15.75" hidden="false" customHeight="false" outlineLevel="0" collapsed="false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</row>
    <row r="686" customFormat="false" ht="15.75" hidden="false" customHeight="false" outlineLevel="0" collapsed="false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</row>
    <row r="687" customFormat="false" ht="15.75" hidden="false" customHeight="false" outlineLevel="0" collapsed="false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</row>
    <row r="688" customFormat="false" ht="15.75" hidden="false" customHeight="false" outlineLevel="0" collapsed="false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</row>
    <row r="689" customFormat="false" ht="15.75" hidden="false" customHeight="false" outlineLevel="0" collapsed="false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</row>
    <row r="690" customFormat="false" ht="15.75" hidden="false" customHeight="false" outlineLevel="0" collapsed="false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</row>
    <row r="691" customFormat="false" ht="15.75" hidden="false" customHeight="false" outlineLevel="0" collapsed="false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</row>
    <row r="692" customFormat="false" ht="15.75" hidden="false" customHeight="false" outlineLevel="0" collapsed="false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</row>
    <row r="693" customFormat="false" ht="15.75" hidden="false" customHeight="false" outlineLevel="0" collapsed="false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</row>
    <row r="694" customFormat="false" ht="15.75" hidden="false" customHeight="false" outlineLevel="0" collapsed="false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</row>
    <row r="695" customFormat="false" ht="15.75" hidden="false" customHeight="false" outlineLevel="0" collapsed="false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</row>
    <row r="696" customFormat="false" ht="15.75" hidden="false" customHeight="false" outlineLevel="0" collapsed="false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</row>
    <row r="697" customFormat="false" ht="15.75" hidden="false" customHeight="false" outlineLevel="0" collapsed="false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</row>
    <row r="698" customFormat="false" ht="15.75" hidden="false" customHeight="false" outlineLevel="0" collapsed="false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</row>
    <row r="699" customFormat="false" ht="15.75" hidden="false" customHeight="false" outlineLevel="0" collapsed="false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</row>
    <row r="700" customFormat="false" ht="15.75" hidden="false" customHeight="false" outlineLevel="0" collapsed="false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</row>
    <row r="701" customFormat="false" ht="15.75" hidden="false" customHeight="false" outlineLevel="0" collapsed="false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</row>
    <row r="702" customFormat="false" ht="15.75" hidden="false" customHeight="false" outlineLevel="0" collapsed="false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</row>
    <row r="703" customFormat="false" ht="15.75" hidden="false" customHeight="false" outlineLevel="0" collapsed="false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</row>
    <row r="704" customFormat="false" ht="15.75" hidden="false" customHeight="false" outlineLevel="0" collapsed="false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</row>
    <row r="705" customFormat="false" ht="15.75" hidden="false" customHeight="false" outlineLevel="0" collapsed="false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</row>
    <row r="706" customFormat="false" ht="15.75" hidden="false" customHeight="false" outlineLevel="0" collapsed="false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</row>
    <row r="707" customFormat="false" ht="15.75" hidden="false" customHeight="false" outlineLevel="0" collapsed="false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</row>
    <row r="708" customFormat="false" ht="15.75" hidden="false" customHeight="false" outlineLevel="0" collapsed="false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</row>
    <row r="709" customFormat="false" ht="15.75" hidden="false" customHeight="false" outlineLevel="0" collapsed="false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</row>
    <row r="710" customFormat="false" ht="15.75" hidden="false" customHeight="false" outlineLevel="0" collapsed="false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</row>
    <row r="711" customFormat="false" ht="15.75" hidden="false" customHeight="false" outlineLevel="0" collapsed="false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</row>
    <row r="712" customFormat="false" ht="15.75" hidden="false" customHeight="false" outlineLevel="0" collapsed="false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</row>
    <row r="713" customFormat="false" ht="15.75" hidden="false" customHeight="false" outlineLevel="0" collapsed="false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</row>
    <row r="714" customFormat="false" ht="15.75" hidden="false" customHeight="false" outlineLevel="0" collapsed="false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</row>
    <row r="715" customFormat="false" ht="15.75" hidden="false" customHeight="false" outlineLevel="0" collapsed="false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</row>
    <row r="716" customFormat="false" ht="15.75" hidden="false" customHeight="false" outlineLevel="0" collapsed="false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</row>
    <row r="717" customFormat="false" ht="15.75" hidden="false" customHeight="false" outlineLevel="0" collapsed="false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</row>
    <row r="718" customFormat="false" ht="15.75" hidden="false" customHeight="false" outlineLevel="0" collapsed="false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</row>
    <row r="719" customFormat="false" ht="15.75" hidden="false" customHeight="false" outlineLevel="0" collapsed="false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</row>
    <row r="720" customFormat="false" ht="15.75" hidden="false" customHeight="false" outlineLevel="0" collapsed="false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</row>
    <row r="721" customFormat="false" ht="15.75" hidden="false" customHeight="false" outlineLevel="0" collapsed="false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</row>
    <row r="722" customFormat="false" ht="15.75" hidden="false" customHeight="false" outlineLevel="0" collapsed="false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</row>
    <row r="723" customFormat="false" ht="15.75" hidden="false" customHeight="false" outlineLevel="0" collapsed="false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</row>
    <row r="724" customFormat="false" ht="15.75" hidden="false" customHeight="false" outlineLevel="0" collapsed="false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</row>
    <row r="725" customFormat="false" ht="15.75" hidden="false" customHeight="false" outlineLevel="0" collapsed="false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</row>
    <row r="726" customFormat="false" ht="15.75" hidden="false" customHeight="false" outlineLevel="0" collapsed="false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</row>
    <row r="727" customFormat="false" ht="15.75" hidden="false" customHeight="false" outlineLevel="0" collapsed="false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</row>
    <row r="728" customFormat="false" ht="15.75" hidden="false" customHeight="false" outlineLevel="0" collapsed="false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</row>
    <row r="729" customFormat="false" ht="15.75" hidden="false" customHeight="false" outlineLevel="0" collapsed="false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</row>
    <row r="730" customFormat="false" ht="15.75" hidden="false" customHeight="false" outlineLevel="0" collapsed="false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</row>
    <row r="731" customFormat="false" ht="15.75" hidden="false" customHeight="false" outlineLevel="0" collapsed="false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</row>
    <row r="732" customFormat="false" ht="15.75" hidden="false" customHeight="false" outlineLevel="0" collapsed="false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</row>
    <row r="733" customFormat="false" ht="15.75" hidden="false" customHeight="false" outlineLevel="0" collapsed="false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</row>
    <row r="734" customFormat="false" ht="15.75" hidden="false" customHeight="false" outlineLevel="0" collapsed="false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</row>
    <row r="735" customFormat="false" ht="15.75" hidden="false" customHeight="false" outlineLevel="0" collapsed="false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</row>
    <row r="736" customFormat="false" ht="15.75" hidden="false" customHeight="false" outlineLevel="0" collapsed="false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</row>
    <row r="737" customFormat="false" ht="15.75" hidden="false" customHeight="false" outlineLevel="0" collapsed="false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</row>
    <row r="738" customFormat="false" ht="15.75" hidden="false" customHeight="false" outlineLevel="0" collapsed="false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</row>
    <row r="739" customFormat="false" ht="15.75" hidden="false" customHeight="false" outlineLevel="0" collapsed="false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</row>
    <row r="740" customFormat="false" ht="15.75" hidden="false" customHeight="false" outlineLevel="0" collapsed="false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</row>
    <row r="741" customFormat="false" ht="15.75" hidden="false" customHeight="false" outlineLevel="0" collapsed="false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</row>
    <row r="742" customFormat="false" ht="15.75" hidden="false" customHeight="false" outlineLevel="0" collapsed="false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</row>
    <row r="743" customFormat="false" ht="15.75" hidden="false" customHeight="false" outlineLevel="0" collapsed="false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</row>
    <row r="744" customFormat="false" ht="15.75" hidden="false" customHeight="false" outlineLevel="0" collapsed="false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</row>
    <row r="745" customFormat="false" ht="15.75" hidden="false" customHeight="false" outlineLevel="0" collapsed="false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</row>
    <row r="746" customFormat="false" ht="15.75" hidden="false" customHeight="false" outlineLevel="0" collapsed="false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</row>
    <row r="747" customFormat="false" ht="15.75" hidden="false" customHeight="false" outlineLevel="0" collapsed="false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</row>
    <row r="748" customFormat="false" ht="15.75" hidden="false" customHeight="false" outlineLevel="0" collapsed="false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</row>
    <row r="749" customFormat="false" ht="15.75" hidden="false" customHeight="false" outlineLevel="0" collapsed="false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</row>
    <row r="750" customFormat="false" ht="15.75" hidden="false" customHeight="false" outlineLevel="0" collapsed="false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</row>
    <row r="751" customFormat="false" ht="15.75" hidden="false" customHeight="false" outlineLevel="0" collapsed="false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</row>
    <row r="752" customFormat="false" ht="15.75" hidden="false" customHeight="false" outlineLevel="0" collapsed="false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</row>
    <row r="753" customFormat="false" ht="15.75" hidden="false" customHeight="false" outlineLevel="0" collapsed="false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</row>
    <row r="754" customFormat="false" ht="15.75" hidden="false" customHeight="false" outlineLevel="0" collapsed="false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</row>
    <row r="755" customFormat="false" ht="15.75" hidden="false" customHeight="false" outlineLevel="0" collapsed="false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</row>
    <row r="756" customFormat="false" ht="15.75" hidden="false" customHeight="false" outlineLevel="0" collapsed="false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</row>
    <row r="757" customFormat="false" ht="15.75" hidden="false" customHeight="false" outlineLevel="0" collapsed="false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</row>
    <row r="758" customFormat="false" ht="15.75" hidden="false" customHeight="false" outlineLevel="0" collapsed="false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</row>
    <row r="759" customFormat="false" ht="15.75" hidden="false" customHeight="false" outlineLevel="0" collapsed="false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</row>
    <row r="760" customFormat="false" ht="15.75" hidden="false" customHeight="false" outlineLevel="0" collapsed="false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</row>
    <row r="761" customFormat="false" ht="15.75" hidden="false" customHeight="false" outlineLevel="0" collapsed="false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</row>
    <row r="762" customFormat="false" ht="15.75" hidden="false" customHeight="false" outlineLevel="0" collapsed="false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</row>
    <row r="763" customFormat="false" ht="15.75" hidden="false" customHeight="false" outlineLevel="0" collapsed="false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</row>
    <row r="764" customFormat="false" ht="15.75" hidden="false" customHeight="false" outlineLevel="0" collapsed="false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</row>
    <row r="765" customFormat="false" ht="15.75" hidden="false" customHeight="false" outlineLevel="0" collapsed="false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</row>
    <row r="766" customFormat="false" ht="15.75" hidden="false" customHeight="false" outlineLevel="0" collapsed="false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</row>
    <row r="767" customFormat="false" ht="15.75" hidden="false" customHeight="false" outlineLevel="0" collapsed="false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</row>
    <row r="768" customFormat="false" ht="15.75" hidden="false" customHeight="false" outlineLevel="0" collapsed="false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</row>
    <row r="769" customFormat="false" ht="15.75" hidden="false" customHeight="false" outlineLevel="0" collapsed="false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</row>
    <row r="770" customFormat="false" ht="15.75" hidden="false" customHeight="false" outlineLevel="0" collapsed="false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</row>
    <row r="771" customFormat="false" ht="15.75" hidden="false" customHeight="false" outlineLevel="0" collapsed="false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</row>
    <row r="772" customFormat="false" ht="15.75" hidden="false" customHeight="false" outlineLevel="0" collapsed="false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</row>
    <row r="773" customFormat="false" ht="15.75" hidden="false" customHeight="false" outlineLevel="0" collapsed="false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</row>
    <row r="774" customFormat="false" ht="15.75" hidden="false" customHeight="false" outlineLevel="0" collapsed="false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</row>
    <row r="775" customFormat="false" ht="15.75" hidden="false" customHeight="false" outlineLevel="0" collapsed="false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</row>
    <row r="776" customFormat="false" ht="15.75" hidden="false" customHeight="false" outlineLevel="0" collapsed="false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</row>
    <row r="777" customFormat="false" ht="15.75" hidden="false" customHeight="false" outlineLevel="0" collapsed="false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</row>
    <row r="778" customFormat="false" ht="15.75" hidden="false" customHeight="false" outlineLevel="0" collapsed="false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</row>
    <row r="779" customFormat="false" ht="15.75" hidden="false" customHeight="false" outlineLevel="0" collapsed="false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</row>
    <row r="780" customFormat="false" ht="15.75" hidden="false" customHeight="false" outlineLevel="0" collapsed="false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</row>
    <row r="781" customFormat="false" ht="15.75" hidden="false" customHeight="false" outlineLevel="0" collapsed="false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</row>
    <row r="782" customFormat="false" ht="15.75" hidden="false" customHeight="false" outlineLevel="0" collapsed="false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</row>
    <row r="783" customFormat="false" ht="15.75" hidden="false" customHeight="false" outlineLevel="0" collapsed="false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</row>
    <row r="784" customFormat="false" ht="15.75" hidden="false" customHeight="false" outlineLevel="0" collapsed="false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</row>
    <row r="785" customFormat="false" ht="15.75" hidden="false" customHeight="false" outlineLevel="0" collapsed="false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</row>
    <row r="786" customFormat="false" ht="15.75" hidden="false" customHeight="false" outlineLevel="0" collapsed="false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</row>
    <row r="787" customFormat="false" ht="15.75" hidden="false" customHeight="false" outlineLevel="0" collapsed="false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</row>
    <row r="788" customFormat="false" ht="15.75" hidden="false" customHeight="false" outlineLevel="0" collapsed="false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</row>
    <row r="789" customFormat="false" ht="15.75" hidden="false" customHeight="false" outlineLevel="0" collapsed="false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</row>
    <row r="790" customFormat="false" ht="15.75" hidden="false" customHeight="false" outlineLevel="0" collapsed="false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</row>
    <row r="791" customFormat="false" ht="15.75" hidden="false" customHeight="false" outlineLevel="0" collapsed="false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</row>
    <row r="792" customFormat="false" ht="15.75" hidden="false" customHeight="false" outlineLevel="0" collapsed="false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</row>
    <row r="793" customFormat="false" ht="15.75" hidden="false" customHeight="false" outlineLevel="0" collapsed="false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</row>
    <row r="794" customFormat="false" ht="15.75" hidden="false" customHeight="false" outlineLevel="0" collapsed="false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</row>
    <row r="795" customFormat="false" ht="15.75" hidden="false" customHeight="false" outlineLevel="0" collapsed="false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</row>
    <row r="796" customFormat="false" ht="15.75" hidden="false" customHeight="false" outlineLevel="0" collapsed="false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</row>
    <row r="797" customFormat="false" ht="15.75" hidden="false" customHeight="false" outlineLevel="0" collapsed="false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</row>
    <row r="798" customFormat="false" ht="15.75" hidden="false" customHeight="false" outlineLevel="0" collapsed="false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</row>
    <row r="799" customFormat="false" ht="15.75" hidden="false" customHeight="false" outlineLevel="0" collapsed="false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</row>
    <row r="800" customFormat="false" ht="15.75" hidden="false" customHeight="false" outlineLevel="0" collapsed="false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</row>
    <row r="801" customFormat="false" ht="15.75" hidden="false" customHeight="false" outlineLevel="0" collapsed="false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</row>
    <row r="802" customFormat="false" ht="15.75" hidden="false" customHeight="false" outlineLevel="0" collapsed="false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</row>
    <row r="803" customFormat="false" ht="15.75" hidden="false" customHeight="false" outlineLevel="0" collapsed="false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</row>
    <row r="804" customFormat="false" ht="15.75" hidden="false" customHeight="false" outlineLevel="0" collapsed="false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</row>
    <row r="805" customFormat="false" ht="15.75" hidden="false" customHeight="false" outlineLevel="0" collapsed="false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</row>
    <row r="806" customFormat="false" ht="15.75" hidden="false" customHeight="false" outlineLevel="0" collapsed="false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</row>
    <row r="807" customFormat="false" ht="15.75" hidden="false" customHeight="false" outlineLevel="0" collapsed="false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</row>
    <row r="808" customFormat="false" ht="15.75" hidden="false" customHeight="false" outlineLevel="0" collapsed="false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</row>
    <row r="809" customFormat="false" ht="15.75" hidden="false" customHeight="false" outlineLevel="0" collapsed="false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</row>
    <row r="810" customFormat="false" ht="15.75" hidden="false" customHeight="false" outlineLevel="0" collapsed="false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</row>
    <row r="811" customFormat="false" ht="15.75" hidden="false" customHeight="false" outlineLevel="0" collapsed="false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</row>
    <row r="812" customFormat="false" ht="15.75" hidden="false" customHeight="false" outlineLevel="0" collapsed="false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</row>
    <row r="813" customFormat="false" ht="15.75" hidden="false" customHeight="false" outlineLevel="0" collapsed="false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</row>
    <row r="814" customFormat="false" ht="15.75" hidden="false" customHeight="false" outlineLevel="0" collapsed="false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</row>
    <row r="815" customFormat="false" ht="15.75" hidden="false" customHeight="false" outlineLevel="0" collapsed="false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</row>
    <row r="816" customFormat="false" ht="15.75" hidden="false" customHeight="false" outlineLevel="0" collapsed="false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</row>
    <row r="817" customFormat="false" ht="15.75" hidden="false" customHeight="false" outlineLevel="0" collapsed="false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</row>
    <row r="818" customFormat="false" ht="15.75" hidden="false" customHeight="false" outlineLevel="0" collapsed="false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</row>
    <row r="819" customFormat="false" ht="15.75" hidden="false" customHeight="false" outlineLevel="0" collapsed="false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</row>
    <row r="820" customFormat="false" ht="15.75" hidden="false" customHeight="false" outlineLevel="0" collapsed="false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</row>
    <row r="821" customFormat="false" ht="15.75" hidden="false" customHeight="false" outlineLevel="0" collapsed="false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</row>
    <row r="822" customFormat="false" ht="15.75" hidden="false" customHeight="false" outlineLevel="0" collapsed="false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</row>
    <row r="823" customFormat="false" ht="15.75" hidden="false" customHeight="false" outlineLevel="0" collapsed="false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</row>
    <row r="824" customFormat="false" ht="15.75" hidden="false" customHeight="false" outlineLevel="0" collapsed="false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</row>
    <row r="825" customFormat="false" ht="15.75" hidden="false" customHeight="false" outlineLevel="0" collapsed="false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</row>
    <row r="826" customFormat="false" ht="15.75" hidden="false" customHeight="false" outlineLevel="0" collapsed="false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</row>
    <row r="827" customFormat="false" ht="15.75" hidden="false" customHeight="false" outlineLevel="0" collapsed="false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</row>
    <row r="828" customFormat="false" ht="15.75" hidden="false" customHeight="false" outlineLevel="0" collapsed="false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</row>
    <row r="829" customFormat="false" ht="15.75" hidden="false" customHeight="false" outlineLevel="0" collapsed="false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</row>
    <row r="830" customFormat="false" ht="15.75" hidden="false" customHeight="false" outlineLevel="0" collapsed="false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</row>
    <row r="831" customFormat="false" ht="15.75" hidden="false" customHeight="false" outlineLevel="0" collapsed="false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</row>
    <row r="832" customFormat="false" ht="15.75" hidden="false" customHeight="false" outlineLevel="0" collapsed="false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</row>
    <row r="833" customFormat="false" ht="15.75" hidden="false" customHeight="false" outlineLevel="0" collapsed="false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</row>
    <row r="834" customFormat="false" ht="15.75" hidden="false" customHeight="false" outlineLevel="0" collapsed="false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</row>
    <row r="835" customFormat="false" ht="15.75" hidden="false" customHeight="false" outlineLevel="0" collapsed="false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</row>
    <row r="836" customFormat="false" ht="15.75" hidden="false" customHeight="false" outlineLevel="0" collapsed="false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</row>
    <row r="837" customFormat="false" ht="15.75" hidden="false" customHeight="false" outlineLevel="0" collapsed="false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</row>
    <row r="838" customFormat="false" ht="15.75" hidden="false" customHeight="false" outlineLevel="0" collapsed="false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</row>
    <row r="839" customFormat="false" ht="15.75" hidden="false" customHeight="false" outlineLevel="0" collapsed="false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</row>
    <row r="840" customFormat="false" ht="15.75" hidden="false" customHeight="false" outlineLevel="0" collapsed="false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</row>
    <row r="841" customFormat="false" ht="15.75" hidden="false" customHeight="false" outlineLevel="0" collapsed="false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</row>
    <row r="842" customFormat="false" ht="15.75" hidden="false" customHeight="false" outlineLevel="0" collapsed="false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</row>
    <row r="843" customFormat="false" ht="15.75" hidden="false" customHeight="false" outlineLevel="0" collapsed="false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</row>
    <row r="844" customFormat="false" ht="15.75" hidden="false" customHeight="false" outlineLevel="0" collapsed="false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</row>
    <row r="845" customFormat="false" ht="15.75" hidden="false" customHeight="false" outlineLevel="0" collapsed="false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</row>
    <row r="846" customFormat="false" ht="15.75" hidden="false" customHeight="false" outlineLevel="0" collapsed="false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</row>
    <row r="847" customFormat="false" ht="15.75" hidden="false" customHeight="false" outlineLevel="0" collapsed="false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</row>
    <row r="848" customFormat="false" ht="15.75" hidden="false" customHeight="false" outlineLevel="0" collapsed="false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</row>
    <row r="849" customFormat="false" ht="15.75" hidden="false" customHeight="false" outlineLevel="0" collapsed="false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</row>
    <row r="850" customFormat="false" ht="15.75" hidden="false" customHeight="false" outlineLevel="0" collapsed="false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</row>
    <row r="851" customFormat="false" ht="15.75" hidden="false" customHeight="false" outlineLevel="0" collapsed="false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</row>
    <row r="852" customFormat="false" ht="15.75" hidden="false" customHeight="false" outlineLevel="0" collapsed="false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</row>
    <row r="853" customFormat="false" ht="15.75" hidden="false" customHeight="false" outlineLevel="0" collapsed="false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</row>
    <row r="854" customFormat="false" ht="15.75" hidden="false" customHeight="false" outlineLevel="0" collapsed="false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</row>
    <row r="855" customFormat="false" ht="15.75" hidden="false" customHeight="false" outlineLevel="0" collapsed="false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</row>
    <row r="856" customFormat="false" ht="15.75" hidden="false" customHeight="false" outlineLevel="0" collapsed="false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</row>
    <row r="857" customFormat="false" ht="15.75" hidden="false" customHeight="false" outlineLevel="0" collapsed="false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</row>
    <row r="858" customFormat="false" ht="15.75" hidden="false" customHeight="false" outlineLevel="0" collapsed="false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</row>
    <row r="859" customFormat="false" ht="15.75" hidden="false" customHeight="false" outlineLevel="0" collapsed="false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</row>
    <row r="860" customFormat="false" ht="15.75" hidden="false" customHeight="false" outlineLevel="0" collapsed="false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</row>
    <row r="861" customFormat="false" ht="15.75" hidden="false" customHeight="false" outlineLevel="0" collapsed="false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</row>
    <row r="862" customFormat="false" ht="15.75" hidden="false" customHeight="false" outlineLevel="0" collapsed="false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</row>
    <row r="863" customFormat="false" ht="15.75" hidden="false" customHeight="false" outlineLevel="0" collapsed="false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</row>
    <row r="864" customFormat="false" ht="15.75" hidden="false" customHeight="false" outlineLevel="0" collapsed="false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</row>
    <row r="865" customFormat="false" ht="15.75" hidden="false" customHeight="false" outlineLevel="0" collapsed="false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</row>
    <row r="866" customFormat="false" ht="15.75" hidden="false" customHeight="false" outlineLevel="0" collapsed="false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</row>
    <row r="867" customFormat="false" ht="15.75" hidden="false" customHeight="false" outlineLevel="0" collapsed="false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</row>
    <row r="868" customFormat="false" ht="15.75" hidden="false" customHeight="false" outlineLevel="0" collapsed="false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</row>
    <row r="869" customFormat="false" ht="15.75" hidden="false" customHeight="false" outlineLevel="0" collapsed="false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</row>
    <row r="870" customFormat="false" ht="15.75" hidden="false" customHeight="false" outlineLevel="0" collapsed="false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</row>
    <row r="871" customFormat="false" ht="15.75" hidden="false" customHeight="false" outlineLevel="0" collapsed="false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</row>
    <row r="872" customFormat="false" ht="15.75" hidden="false" customHeight="false" outlineLevel="0" collapsed="false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</row>
    <row r="873" customFormat="false" ht="15.75" hidden="false" customHeight="false" outlineLevel="0" collapsed="false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</row>
    <row r="874" customFormat="false" ht="15.75" hidden="false" customHeight="false" outlineLevel="0" collapsed="false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</row>
    <row r="875" customFormat="false" ht="15.75" hidden="false" customHeight="false" outlineLevel="0" collapsed="false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</row>
    <row r="876" customFormat="false" ht="15.75" hidden="false" customHeight="false" outlineLevel="0" collapsed="false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</row>
    <row r="877" customFormat="false" ht="15.75" hidden="false" customHeight="false" outlineLevel="0" collapsed="false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</row>
    <row r="878" customFormat="false" ht="15.75" hidden="false" customHeight="false" outlineLevel="0" collapsed="false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</row>
    <row r="879" customFormat="false" ht="15.75" hidden="false" customHeight="false" outlineLevel="0" collapsed="false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</row>
    <row r="880" customFormat="false" ht="15.75" hidden="false" customHeight="false" outlineLevel="0" collapsed="false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</row>
    <row r="881" customFormat="false" ht="15.75" hidden="false" customHeight="false" outlineLevel="0" collapsed="false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</row>
    <row r="882" customFormat="false" ht="15.75" hidden="false" customHeight="false" outlineLevel="0" collapsed="false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</row>
    <row r="883" customFormat="false" ht="15.75" hidden="false" customHeight="false" outlineLevel="0" collapsed="false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</row>
    <row r="884" customFormat="false" ht="15.75" hidden="false" customHeight="false" outlineLevel="0" collapsed="false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</row>
    <row r="885" customFormat="false" ht="15.75" hidden="false" customHeight="false" outlineLevel="0" collapsed="false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</row>
    <row r="886" customFormat="false" ht="15.75" hidden="false" customHeight="false" outlineLevel="0" collapsed="false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</row>
    <row r="887" customFormat="false" ht="15.75" hidden="false" customHeight="false" outlineLevel="0" collapsed="false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</row>
    <row r="888" customFormat="false" ht="15.75" hidden="false" customHeight="false" outlineLevel="0" collapsed="false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</row>
    <row r="889" customFormat="false" ht="15.75" hidden="false" customHeight="false" outlineLevel="0" collapsed="false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</row>
    <row r="890" customFormat="false" ht="15.75" hidden="false" customHeight="false" outlineLevel="0" collapsed="false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</row>
    <row r="891" customFormat="false" ht="15.75" hidden="false" customHeight="false" outlineLevel="0" collapsed="false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</row>
    <row r="892" customFormat="false" ht="15.75" hidden="false" customHeight="false" outlineLevel="0" collapsed="false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</row>
    <row r="893" customFormat="false" ht="15.75" hidden="false" customHeight="false" outlineLevel="0" collapsed="false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</row>
    <row r="894" customFormat="false" ht="15.75" hidden="false" customHeight="false" outlineLevel="0" collapsed="false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</row>
    <row r="895" customFormat="false" ht="15.75" hidden="false" customHeight="false" outlineLevel="0" collapsed="false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</row>
    <row r="896" customFormat="false" ht="15.75" hidden="false" customHeight="false" outlineLevel="0" collapsed="false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</row>
    <row r="897" customFormat="false" ht="15.75" hidden="false" customHeight="false" outlineLevel="0" collapsed="false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</row>
    <row r="898" customFormat="false" ht="15.75" hidden="false" customHeight="false" outlineLevel="0" collapsed="false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</row>
    <row r="899" customFormat="false" ht="15.75" hidden="false" customHeight="false" outlineLevel="0" collapsed="false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</row>
    <row r="900" customFormat="false" ht="15.75" hidden="false" customHeight="false" outlineLevel="0" collapsed="false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</row>
    <row r="901" customFormat="false" ht="15.75" hidden="false" customHeight="false" outlineLevel="0" collapsed="false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</row>
    <row r="902" customFormat="false" ht="15.75" hidden="false" customHeight="false" outlineLevel="0" collapsed="false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</row>
    <row r="903" customFormat="false" ht="15.75" hidden="false" customHeight="false" outlineLevel="0" collapsed="false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</row>
    <row r="904" customFormat="false" ht="15.75" hidden="false" customHeight="false" outlineLevel="0" collapsed="false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</row>
    <row r="905" customFormat="false" ht="15.75" hidden="false" customHeight="false" outlineLevel="0" collapsed="false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</row>
    <row r="906" customFormat="false" ht="15.75" hidden="false" customHeight="false" outlineLevel="0" collapsed="false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</row>
    <row r="907" customFormat="false" ht="15.75" hidden="false" customHeight="false" outlineLevel="0" collapsed="false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</row>
    <row r="908" customFormat="false" ht="15.75" hidden="false" customHeight="false" outlineLevel="0" collapsed="false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</row>
    <row r="909" customFormat="false" ht="15.75" hidden="false" customHeight="false" outlineLevel="0" collapsed="false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</row>
    <row r="910" customFormat="false" ht="15.75" hidden="false" customHeight="false" outlineLevel="0" collapsed="false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</row>
    <row r="911" customFormat="false" ht="15.75" hidden="false" customHeight="false" outlineLevel="0" collapsed="false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</row>
    <row r="912" customFormat="false" ht="15.75" hidden="false" customHeight="false" outlineLevel="0" collapsed="false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</row>
    <row r="913" customFormat="false" ht="15.75" hidden="false" customHeight="false" outlineLevel="0" collapsed="false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</row>
    <row r="914" customFormat="false" ht="15.75" hidden="false" customHeight="false" outlineLevel="0" collapsed="false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</row>
    <row r="915" customFormat="false" ht="15.75" hidden="false" customHeight="false" outlineLevel="0" collapsed="false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</row>
    <row r="916" customFormat="false" ht="15.75" hidden="false" customHeight="false" outlineLevel="0" collapsed="false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</row>
    <row r="917" customFormat="false" ht="15.75" hidden="false" customHeight="false" outlineLevel="0" collapsed="false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</row>
    <row r="918" customFormat="false" ht="15.75" hidden="false" customHeight="false" outlineLevel="0" collapsed="false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</row>
    <row r="919" customFormat="false" ht="15.75" hidden="false" customHeight="false" outlineLevel="0" collapsed="false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</row>
    <row r="920" customFormat="false" ht="15.75" hidden="false" customHeight="false" outlineLevel="0" collapsed="false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</row>
    <row r="921" customFormat="false" ht="15.75" hidden="false" customHeight="false" outlineLevel="0" collapsed="false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</row>
    <row r="922" customFormat="false" ht="15.75" hidden="false" customHeight="false" outlineLevel="0" collapsed="false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</row>
    <row r="923" customFormat="false" ht="15.75" hidden="false" customHeight="false" outlineLevel="0" collapsed="false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</row>
    <row r="924" customFormat="false" ht="15.75" hidden="false" customHeight="false" outlineLevel="0" collapsed="false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</row>
    <row r="925" customFormat="false" ht="15.75" hidden="false" customHeight="false" outlineLevel="0" collapsed="false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</row>
    <row r="926" customFormat="false" ht="15.75" hidden="false" customHeight="false" outlineLevel="0" collapsed="false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</row>
    <row r="927" customFormat="false" ht="15.75" hidden="false" customHeight="false" outlineLevel="0" collapsed="false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</row>
    <row r="928" customFormat="false" ht="15.75" hidden="false" customHeight="false" outlineLevel="0" collapsed="false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</row>
    <row r="929" customFormat="false" ht="15.75" hidden="false" customHeight="false" outlineLevel="0" collapsed="false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</row>
    <row r="930" customFormat="false" ht="15.75" hidden="false" customHeight="false" outlineLevel="0" collapsed="false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</row>
    <row r="931" customFormat="false" ht="15.75" hidden="false" customHeight="false" outlineLevel="0" collapsed="false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</row>
    <row r="932" customFormat="false" ht="15.75" hidden="false" customHeight="false" outlineLevel="0" collapsed="false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</row>
    <row r="933" customFormat="false" ht="15.75" hidden="false" customHeight="false" outlineLevel="0" collapsed="false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</row>
    <row r="934" customFormat="false" ht="15.75" hidden="false" customHeight="false" outlineLevel="0" collapsed="false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</row>
    <row r="935" customFormat="false" ht="15.75" hidden="false" customHeight="false" outlineLevel="0" collapsed="false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</row>
    <row r="936" customFormat="false" ht="15.75" hidden="false" customHeight="false" outlineLevel="0" collapsed="false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</row>
    <row r="937" customFormat="false" ht="15.75" hidden="false" customHeight="false" outlineLevel="0" collapsed="false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</row>
    <row r="938" customFormat="false" ht="15.75" hidden="false" customHeight="false" outlineLevel="0" collapsed="false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</row>
    <row r="939" customFormat="false" ht="15.75" hidden="false" customHeight="false" outlineLevel="0" collapsed="false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</row>
    <row r="940" customFormat="false" ht="15.75" hidden="false" customHeight="false" outlineLevel="0" collapsed="false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</row>
    <row r="941" customFormat="false" ht="15.75" hidden="false" customHeight="false" outlineLevel="0" collapsed="false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</row>
    <row r="942" customFormat="false" ht="15.75" hidden="false" customHeight="false" outlineLevel="0" collapsed="false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</row>
    <row r="943" customFormat="false" ht="15.75" hidden="false" customHeight="false" outlineLevel="0" collapsed="false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</row>
    <row r="944" customFormat="false" ht="15.75" hidden="false" customHeight="false" outlineLevel="0" collapsed="false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</row>
    <row r="945" customFormat="false" ht="15.75" hidden="false" customHeight="false" outlineLevel="0" collapsed="false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</row>
    <row r="946" customFormat="false" ht="15.75" hidden="false" customHeight="false" outlineLevel="0" collapsed="false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</row>
    <row r="947" customFormat="false" ht="15.75" hidden="false" customHeight="false" outlineLevel="0" collapsed="false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</row>
    <row r="948" customFormat="false" ht="15.75" hidden="false" customHeight="false" outlineLevel="0" collapsed="false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</row>
    <row r="949" customFormat="false" ht="15.75" hidden="false" customHeight="false" outlineLevel="0" collapsed="false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</row>
    <row r="950" customFormat="false" ht="15.75" hidden="false" customHeight="false" outlineLevel="0" collapsed="false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</row>
    <row r="951" customFormat="false" ht="15.75" hidden="false" customHeight="false" outlineLevel="0" collapsed="false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</row>
    <row r="952" customFormat="false" ht="15.75" hidden="false" customHeight="false" outlineLevel="0" collapsed="false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</row>
    <row r="953" customFormat="false" ht="15.75" hidden="false" customHeight="false" outlineLevel="0" collapsed="false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</row>
    <row r="954" customFormat="false" ht="15.75" hidden="false" customHeight="false" outlineLevel="0" collapsed="false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</row>
    <row r="955" customFormat="false" ht="15.75" hidden="false" customHeight="false" outlineLevel="0" collapsed="false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</row>
    <row r="956" customFormat="false" ht="15.75" hidden="false" customHeight="false" outlineLevel="0" collapsed="false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</row>
    <row r="957" customFormat="false" ht="15.75" hidden="false" customHeight="false" outlineLevel="0" collapsed="false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</row>
    <row r="958" customFormat="false" ht="15.75" hidden="false" customHeight="false" outlineLevel="0" collapsed="false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</row>
    <row r="959" customFormat="false" ht="15.75" hidden="false" customHeight="false" outlineLevel="0" collapsed="false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</row>
    <row r="960" customFormat="false" ht="15.75" hidden="false" customHeight="false" outlineLevel="0" collapsed="false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</row>
    <row r="961" customFormat="false" ht="15.75" hidden="false" customHeight="false" outlineLevel="0" collapsed="false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</row>
    <row r="962" customFormat="false" ht="15.75" hidden="false" customHeight="false" outlineLevel="0" collapsed="false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</row>
    <row r="963" customFormat="false" ht="15.75" hidden="false" customHeight="false" outlineLevel="0" collapsed="false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</row>
    <row r="964" customFormat="false" ht="15.75" hidden="false" customHeight="false" outlineLevel="0" collapsed="false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</row>
    <row r="965" customFormat="false" ht="15.75" hidden="false" customHeight="false" outlineLevel="0" collapsed="false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</row>
    <row r="966" customFormat="false" ht="15.75" hidden="false" customHeight="false" outlineLevel="0" collapsed="false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</row>
    <row r="967" customFormat="false" ht="15.75" hidden="false" customHeight="false" outlineLevel="0" collapsed="false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</row>
    <row r="968" customFormat="false" ht="15.75" hidden="false" customHeight="false" outlineLevel="0" collapsed="false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</row>
    <row r="969" customFormat="false" ht="15.75" hidden="false" customHeight="false" outlineLevel="0" collapsed="false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</row>
    <row r="970" customFormat="false" ht="15.75" hidden="false" customHeight="false" outlineLevel="0" collapsed="false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</row>
    <row r="971" customFormat="false" ht="15.75" hidden="false" customHeight="false" outlineLevel="0" collapsed="false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</row>
    <row r="972" customFormat="false" ht="15.75" hidden="false" customHeight="false" outlineLevel="0" collapsed="false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</row>
    <row r="973" customFormat="false" ht="15.75" hidden="false" customHeight="false" outlineLevel="0" collapsed="false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</row>
    <row r="974" customFormat="false" ht="15.75" hidden="false" customHeight="false" outlineLevel="0" collapsed="false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</row>
    <row r="975" customFormat="false" ht="15.75" hidden="false" customHeight="false" outlineLevel="0" collapsed="false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</row>
    <row r="976" customFormat="false" ht="15.75" hidden="false" customHeight="false" outlineLevel="0" collapsed="false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</row>
    <row r="977" customFormat="false" ht="15.75" hidden="false" customHeight="false" outlineLevel="0" collapsed="false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</row>
    <row r="978" customFormat="false" ht="15.75" hidden="false" customHeight="false" outlineLevel="0" collapsed="false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</row>
    <row r="979" customFormat="false" ht="15.75" hidden="false" customHeight="false" outlineLevel="0" collapsed="false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</row>
    <row r="980" customFormat="false" ht="15.75" hidden="false" customHeight="false" outlineLevel="0" collapsed="false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</row>
    <row r="981" customFormat="false" ht="15.75" hidden="false" customHeight="false" outlineLevel="0" collapsed="false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</row>
    <row r="982" customFormat="false" ht="15.75" hidden="false" customHeight="false" outlineLevel="0" collapsed="false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</row>
    <row r="983" customFormat="false" ht="15.75" hidden="false" customHeight="false" outlineLevel="0" collapsed="false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</row>
    <row r="984" customFormat="false" ht="15.75" hidden="false" customHeight="false" outlineLevel="0" collapsed="false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</row>
    <row r="985" customFormat="false" ht="15.75" hidden="false" customHeight="false" outlineLevel="0" collapsed="false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</row>
    <row r="986" customFormat="false" ht="15.75" hidden="false" customHeight="false" outlineLevel="0" collapsed="false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</row>
    <row r="987" customFormat="false" ht="15.75" hidden="false" customHeight="false" outlineLevel="0" collapsed="false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</row>
    <row r="988" customFormat="false" ht="15.75" hidden="false" customHeight="false" outlineLevel="0" collapsed="false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</row>
    <row r="989" customFormat="false" ht="15.75" hidden="false" customHeight="false" outlineLevel="0" collapsed="false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</row>
    <row r="990" customFormat="false" ht="15.75" hidden="false" customHeight="false" outlineLevel="0" collapsed="false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</row>
    <row r="991" customFormat="false" ht="15.75" hidden="false" customHeight="false" outlineLevel="0" collapsed="false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</row>
    <row r="992" customFormat="false" ht="15.75" hidden="false" customHeight="false" outlineLevel="0" collapsed="false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</row>
    <row r="993" customFormat="false" ht="15.75" hidden="false" customHeight="false" outlineLevel="0" collapsed="false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</row>
    <row r="994" customFormat="false" ht="15.75" hidden="false" customHeight="false" outlineLevel="0" collapsed="false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</row>
    <row r="995" customFormat="false" ht="15.75" hidden="false" customHeight="false" outlineLevel="0" collapsed="false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</row>
    <row r="996" customFormat="false" ht="15.75" hidden="false" customHeight="false" outlineLevel="0" collapsed="false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</row>
    <row r="997" customFormat="false" ht="15.75" hidden="false" customHeight="false" outlineLevel="0" collapsed="false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</row>
    <row r="998" customFormat="false" ht="15.75" hidden="false" customHeight="false" outlineLevel="0" collapsed="false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</row>
    <row r="999" customFormat="false" ht="15.75" hidden="false" customHeight="false" outlineLevel="0" collapsed="false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</row>
    <row r="1000" customFormat="false" ht="15.75" hidden="false" customHeight="false" outlineLevel="0" collapsed="false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</row>
    <row r="1001" customFormat="false" ht="15.75" hidden="false" customHeight="false" outlineLevel="0" collapsed="false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</row>
    <row r="1002" customFormat="false" ht="15.75" hidden="false" customHeight="false" outlineLevel="0" collapsed="false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</row>
    <row r="1003" customFormat="false" ht="15.75" hidden="false" customHeight="false" outlineLevel="0" collapsed="false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</row>
    <row r="1004" customFormat="false" ht="15.75" hidden="false" customHeight="false" outlineLevel="0" collapsed="false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</row>
    <row r="1005" customFormat="false" ht="15.75" hidden="false" customHeight="false" outlineLevel="0" collapsed="false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3" style="0" width="19"/>
    <col collapsed="false" customWidth="true" hidden="false" outlineLevel="0" max="4" min="4" style="0" width="18.25"/>
    <col collapsed="false" customWidth="true" hidden="false" outlineLevel="0" max="5" min="5" style="0" width="14.88"/>
    <col collapsed="false" customWidth="true" hidden="false" outlineLevel="0" max="6" min="6" style="0" width="23.38"/>
    <col collapsed="false" customWidth="true" hidden="false" outlineLevel="0" max="12" min="12" style="0" width="18.74"/>
    <col collapsed="false" customWidth="true" hidden="false" outlineLevel="0" max="15" min="14" style="0" width="26"/>
  </cols>
  <sheetData>
    <row r="1" customFormat="false" ht="15.75" hidden="false" customHeight="false" outlineLevel="0" collapsed="false">
      <c r="A1" s="51" t="s">
        <v>106</v>
      </c>
      <c r="B1" s="51" t="s">
        <v>0</v>
      </c>
      <c r="C1" s="51" t="s">
        <v>107</v>
      </c>
      <c r="D1" s="51" t="s">
        <v>108</v>
      </c>
      <c r="E1" s="51" t="s">
        <v>109</v>
      </c>
      <c r="F1" s="51" t="s">
        <v>110</v>
      </c>
      <c r="G1" s="51" t="s">
        <v>111</v>
      </c>
      <c r="H1" s="51" t="s">
        <v>112</v>
      </c>
      <c r="I1" s="51" t="s">
        <v>113</v>
      </c>
      <c r="J1" s="51" t="s">
        <v>114</v>
      </c>
      <c r="K1" s="51" t="s">
        <v>115</v>
      </c>
      <c r="L1" s="51" t="s">
        <v>116</v>
      </c>
      <c r="M1" s="51" t="s">
        <v>117</v>
      </c>
      <c r="N1" s="51" t="s">
        <v>118</v>
      </c>
      <c r="O1" s="51" t="s">
        <v>119</v>
      </c>
    </row>
    <row r="2" customFormat="false" ht="15.75" hidden="false" customHeight="false" outlineLevel="0" collapsed="false">
      <c r="B2" s="55" t="s">
        <v>10</v>
      </c>
      <c r="C2" s="55" t="s">
        <v>120</v>
      </c>
      <c r="D2" s="55" t="s">
        <v>121</v>
      </c>
      <c r="E2" s="55" t="s">
        <v>122</v>
      </c>
      <c r="F2" s="83" t="s">
        <v>123</v>
      </c>
    </row>
    <row r="3" customFormat="false" ht="15.75" hidden="false" customHeight="false" outlineLevel="0" collapsed="false">
      <c r="C3" s="55"/>
      <c r="D3" s="55" t="s">
        <v>124</v>
      </c>
      <c r="E3" s="55" t="s">
        <v>125</v>
      </c>
      <c r="F3" s="83"/>
    </row>
    <row r="4" customFormat="false" ht="15.75" hidden="false" customHeight="false" outlineLevel="0" collapsed="false">
      <c r="B4" s="55" t="s">
        <v>9</v>
      </c>
      <c r="C4" s="55" t="s">
        <v>126</v>
      </c>
      <c r="D4" s="55" t="s">
        <v>127</v>
      </c>
    </row>
    <row r="6" customFormat="false" ht="15.75" hidden="false" customHeight="false" outlineLevel="0" collapsed="false">
      <c r="B6" s="55" t="s">
        <v>128</v>
      </c>
      <c r="C6" s="55" t="s">
        <v>129</v>
      </c>
      <c r="D6" s="55" t="s">
        <v>124</v>
      </c>
      <c r="F6" s="55"/>
      <c r="H6" s="55"/>
      <c r="I6" s="55" t="s">
        <v>130</v>
      </c>
      <c r="J6" s="55" t="s">
        <v>131</v>
      </c>
      <c r="K6" s="55" t="s">
        <v>132</v>
      </c>
      <c r="L6" s="55" t="s">
        <v>133</v>
      </c>
      <c r="M6" s="55"/>
      <c r="N6" s="55" t="s">
        <v>134</v>
      </c>
      <c r="O6" s="55" t="s">
        <v>135</v>
      </c>
    </row>
    <row r="7" customFormat="false" ht="15.75" hidden="false" customHeight="false" outlineLevel="0" collapsed="false">
      <c r="B7" s="55" t="s">
        <v>128</v>
      </c>
      <c r="C7" s="55" t="s">
        <v>129</v>
      </c>
      <c r="D7" s="55" t="s">
        <v>136</v>
      </c>
      <c r="F7" s="55"/>
      <c r="H7" s="55"/>
      <c r="I7" s="55" t="s">
        <v>130</v>
      </c>
      <c r="J7" s="55" t="s">
        <v>137</v>
      </c>
      <c r="K7" s="55" t="s">
        <v>132</v>
      </c>
      <c r="L7" s="55" t="s">
        <v>133</v>
      </c>
      <c r="N7" s="55" t="s">
        <v>134</v>
      </c>
      <c r="O7" s="55" t="s">
        <v>135</v>
      </c>
    </row>
    <row r="8" customFormat="false" ht="15.75" hidden="false" customHeight="false" outlineLevel="0" collapsed="false">
      <c r="B8" s="55" t="s">
        <v>128</v>
      </c>
      <c r="C8" s="55" t="s">
        <v>129</v>
      </c>
      <c r="D8" s="55" t="s">
        <v>121</v>
      </c>
      <c r="F8" s="55"/>
      <c r="H8" s="55"/>
      <c r="I8" s="55" t="s">
        <v>130</v>
      </c>
      <c r="J8" s="55" t="s">
        <v>137</v>
      </c>
      <c r="K8" s="55" t="s">
        <v>132</v>
      </c>
      <c r="L8" s="55" t="s">
        <v>133</v>
      </c>
      <c r="N8" s="55" t="s">
        <v>134</v>
      </c>
      <c r="O8" s="55" t="s">
        <v>135</v>
      </c>
    </row>
    <row r="9" customFormat="false" ht="15.75" hidden="false" customHeight="false" outlineLevel="0" collapsed="false">
      <c r="D9" s="55"/>
      <c r="H9" s="55"/>
      <c r="I9" s="55"/>
      <c r="J9" s="55"/>
      <c r="K9" s="55"/>
      <c r="L9" s="55"/>
      <c r="N9" s="55"/>
      <c r="O9" s="55"/>
    </row>
    <row r="10" customFormat="false" ht="15.75" hidden="false" customHeight="false" outlineLevel="0" collapsed="false">
      <c r="A10" s="55" t="s">
        <v>138</v>
      </c>
      <c r="B10" s="55" t="s">
        <v>12</v>
      </c>
      <c r="C10" s="55" t="s">
        <v>139</v>
      </c>
      <c r="D10" s="55" t="s">
        <v>124</v>
      </c>
      <c r="H10" s="55"/>
      <c r="I10" s="55" t="s">
        <v>130</v>
      </c>
      <c r="J10" s="55" t="s">
        <v>131</v>
      </c>
      <c r="K10" s="55" t="s">
        <v>132</v>
      </c>
      <c r="L10" s="55" t="s">
        <v>133</v>
      </c>
      <c r="N10" s="55"/>
      <c r="O10" s="55" t="s">
        <v>135</v>
      </c>
    </row>
    <row r="11" customFormat="false" ht="15.75" hidden="false" customHeight="false" outlineLevel="0" collapsed="false">
      <c r="A11" s="55" t="s">
        <v>140</v>
      </c>
      <c r="B11" s="55" t="s">
        <v>12</v>
      </c>
      <c r="C11" s="55" t="s">
        <v>139</v>
      </c>
      <c r="D11" s="55" t="s">
        <v>136</v>
      </c>
      <c r="H11" s="55"/>
      <c r="I11" s="55" t="s">
        <v>130</v>
      </c>
      <c r="J11" s="55" t="s">
        <v>131</v>
      </c>
      <c r="K11" s="55" t="s">
        <v>132</v>
      </c>
      <c r="L11" s="55" t="s">
        <v>133</v>
      </c>
      <c r="N11" s="55"/>
      <c r="O11" s="55" t="s">
        <v>135</v>
      </c>
    </row>
    <row r="12" customFormat="false" ht="15.75" hidden="false" customHeight="false" outlineLevel="0" collapsed="false">
      <c r="A12" s="55" t="s">
        <v>141</v>
      </c>
      <c r="B12" s="55" t="s">
        <v>12</v>
      </c>
      <c r="C12" s="55" t="s">
        <v>139</v>
      </c>
      <c r="D12" s="55" t="s">
        <v>142</v>
      </c>
      <c r="H12" s="55"/>
      <c r="I12" s="55" t="s">
        <v>130</v>
      </c>
      <c r="J12" s="55" t="s">
        <v>131</v>
      </c>
      <c r="K12" s="55" t="s">
        <v>132</v>
      </c>
      <c r="L12" s="55" t="s">
        <v>133</v>
      </c>
      <c r="N12" s="55"/>
      <c r="O12" s="55" t="s">
        <v>135</v>
      </c>
    </row>
    <row r="13" customFormat="false" ht="15.75" hidden="false" customHeight="false" outlineLevel="0" collapsed="false">
      <c r="A13" s="55" t="s">
        <v>143</v>
      </c>
      <c r="B13" s="55" t="s">
        <v>12</v>
      </c>
      <c r="C13" s="55" t="s">
        <v>139</v>
      </c>
      <c r="D13" s="55" t="s">
        <v>121</v>
      </c>
      <c r="H13" s="55"/>
      <c r="I13" s="55" t="s">
        <v>130</v>
      </c>
      <c r="J13" s="55" t="s">
        <v>131</v>
      </c>
      <c r="K13" s="55" t="s">
        <v>132</v>
      </c>
      <c r="L13" s="55" t="s">
        <v>133</v>
      </c>
      <c r="N13" s="55"/>
      <c r="O13" s="55" t="s">
        <v>135</v>
      </c>
    </row>
    <row r="14" customFormat="false" ht="15.75" hidden="false" customHeight="false" outlineLevel="0" collapsed="false">
      <c r="A14" s="55" t="s">
        <v>144</v>
      </c>
      <c r="B14" s="55" t="s">
        <v>12</v>
      </c>
      <c r="C14" s="55" t="s">
        <v>139</v>
      </c>
      <c r="E14" s="55" t="s">
        <v>145</v>
      </c>
    </row>
    <row r="15" customFormat="false" ht="15.75" hidden="false" customHeight="false" outlineLevel="0" collapsed="false">
      <c r="C15" s="55"/>
    </row>
    <row r="16" customFormat="false" ht="15.75" hidden="false" customHeight="false" outlineLevel="0" collapsed="false">
      <c r="C16" s="55" t="s">
        <v>146</v>
      </c>
    </row>
    <row r="18" customFormat="false" ht="15.75" hidden="false" customHeight="false" outlineLevel="0" collapsed="false">
      <c r="B18" s="55" t="s">
        <v>11</v>
      </c>
      <c r="C18" s="55" t="s">
        <v>147</v>
      </c>
    </row>
    <row r="20" customFormat="false" ht="15.75" hidden="false" customHeight="false" outlineLevel="0" collapsed="false">
      <c r="A20" s="55" t="s">
        <v>148</v>
      </c>
      <c r="B20" s="55" t="s">
        <v>149</v>
      </c>
      <c r="C20" s="55" t="s">
        <v>150</v>
      </c>
      <c r="D20" s="55" t="s">
        <v>124</v>
      </c>
      <c r="K20" s="55" t="s">
        <v>132</v>
      </c>
      <c r="L20" s="55" t="s">
        <v>151</v>
      </c>
      <c r="M20" s="55" t="s">
        <v>152</v>
      </c>
    </row>
    <row r="21" customFormat="false" ht="15.75" hidden="false" customHeight="false" outlineLevel="0" collapsed="false">
      <c r="A21" s="55" t="s">
        <v>148</v>
      </c>
      <c r="B21" s="55" t="s">
        <v>149</v>
      </c>
      <c r="C21" s="55" t="s">
        <v>150</v>
      </c>
      <c r="D21" s="55" t="s">
        <v>136</v>
      </c>
      <c r="K21" s="55" t="s">
        <v>132</v>
      </c>
      <c r="L21" s="55" t="s">
        <v>151</v>
      </c>
      <c r="M21" s="55" t="s">
        <v>152</v>
      </c>
    </row>
    <row r="22" customFormat="false" ht="15.75" hidden="false" customHeight="false" outlineLevel="0" collapsed="false">
      <c r="A22" s="55" t="s">
        <v>148</v>
      </c>
      <c r="B22" s="55" t="s">
        <v>149</v>
      </c>
      <c r="C22" s="55" t="s">
        <v>150</v>
      </c>
      <c r="D22" s="55" t="s">
        <v>121</v>
      </c>
      <c r="K22" s="55" t="s">
        <v>132</v>
      </c>
      <c r="L22" s="55" t="s">
        <v>151</v>
      </c>
      <c r="M22" s="55" t="s">
        <v>152</v>
      </c>
    </row>
    <row r="24" customFormat="false" ht="15.75" hidden="false" customHeight="false" outlineLevel="0" collapsed="false">
      <c r="A24" s="55" t="s">
        <v>153</v>
      </c>
      <c r="B24" s="55" t="s">
        <v>154</v>
      </c>
      <c r="C24" s="55" t="s">
        <v>155</v>
      </c>
      <c r="D24" s="55" t="s">
        <v>124</v>
      </c>
      <c r="K24" s="55" t="s">
        <v>132</v>
      </c>
      <c r="L24" s="55" t="s">
        <v>156</v>
      </c>
    </row>
    <row r="25" customFormat="false" ht="15.75" hidden="false" customHeight="false" outlineLevel="0" collapsed="false">
      <c r="A25" s="55" t="s">
        <v>157</v>
      </c>
      <c r="B25" s="55" t="s">
        <v>154</v>
      </c>
      <c r="C25" s="55" t="s">
        <v>155</v>
      </c>
      <c r="D25" s="55" t="s">
        <v>136</v>
      </c>
      <c r="K25" s="55" t="s">
        <v>132</v>
      </c>
      <c r="L25" s="55" t="s">
        <v>156</v>
      </c>
    </row>
    <row r="26" customFormat="false" ht="15.75" hidden="false" customHeight="false" outlineLevel="0" collapsed="false">
      <c r="A26" s="55" t="s">
        <v>158</v>
      </c>
      <c r="B26" s="55" t="s">
        <v>154</v>
      </c>
      <c r="C26" s="55" t="s">
        <v>155</v>
      </c>
      <c r="D26" s="55" t="s">
        <v>121</v>
      </c>
      <c r="K26" s="55" t="s">
        <v>132</v>
      </c>
      <c r="L26" s="55" t="s">
        <v>156</v>
      </c>
    </row>
    <row r="27" customFormat="false" ht="15.75" hidden="false" customHeight="false" outlineLevel="0" collapsed="false">
      <c r="B27" s="55"/>
    </row>
    <row r="28" customFormat="false" ht="15.75" hidden="false" customHeight="false" outlineLevel="0" collapsed="false">
      <c r="A28" s="55" t="s">
        <v>159</v>
      </c>
      <c r="B28" s="55" t="s">
        <v>160</v>
      </c>
      <c r="C28" s="55" t="s">
        <v>161</v>
      </c>
      <c r="D28" s="55" t="s">
        <v>124</v>
      </c>
    </row>
    <row r="29" customFormat="false" ht="15.75" hidden="false" customHeight="false" outlineLevel="0" collapsed="false">
      <c r="A29" s="55" t="s">
        <v>159</v>
      </c>
      <c r="B29" s="55" t="s">
        <v>160</v>
      </c>
      <c r="C29" s="55" t="s">
        <v>161</v>
      </c>
      <c r="D29" s="55" t="s">
        <v>136</v>
      </c>
    </row>
    <row r="30" customFormat="false" ht="15.75" hidden="false" customHeight="false" outlineLevel="0" collapsed="false">
      <c r="A30" s="55" t="s">
        <v>159</v>
      </c>
      <c r="B30" s="55" t="s">
        <v>160</v>
      </c>
      <c r="C30" s="55" t="s">
        <v>161</v>
      </c>
      <c r="D30" s="55" t="s">
        <v>121</v>
      </c>
    </row>
    <row r="33" customFormat="false" ht="15.75" hidden="false" customHeight="false" outlineLevel="0" collapsed="false">
      <c r="A33" s="84" t="n">
        <v>43175</v>
      </c>
      <c r="B33" s="55" t="s">
        <v>162</v>
      </c>
      <c r="C33" s="55" t="s">
        <v>163</v>
      </c>
    </row>
  </sheetData>
  <mergeCells count="1">
    <mergeCell ref="F2:F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37"/>
  </cols>
  <sheetData>
    <row r="2" customFormat="false" ht="15.75" hidden="false" customHeight="false" outlineLevel="0" collapsed="false">
      <c r="A2" s="85" t="s">
        <v>63</v>
      </c>
      <c r="B2" s="85" t="s">
        <v>164</v>
      </c>
      <c r="C2" s="85" t="s">
        <v>165</v>
      </c>
      <c r="D2" s="85" t="s">
        <v>79</v>
      </c>
      <c r="E2" s="85" t="s">
        <v>166</v>
      </c>
      <c r="G2" s="55" t="s">
        <v>167</v>
      </c>
      <c r="H2" s="50" t="s">
        <v>168</v>
      </c>
      <c r="I2" s="55"/>
    </row>
    <row r="3" customFormat="false" ht="15.75" hidden="false" customHeight="false" outlineLevel="0" collapsed="false">
      <c r="A3" s="85" t="s">
        <v>169</v>
      </c>
      <c r="B3" s="86" t="n">
        <v>0.375</v>
      </c>
      <c r="C3" s="87" t="n">
        <v>614000</v>
      </c>
      <c r="D3" s="87" t="n">
        <v>614000</v>
      </c>
      <c r="E3" s="87" t="n">
        <v>123</v>
      </c>
    </row>
    <row r="4" customFormat="false" ht="15.75" hidden="false" customHeight="false" outlineLevel="0" collapsed="false">
      <c r="A4" s="85" t="s">
        <v>169</v>
      </c>
      <c r="B4" s="86" t="n">
        <v>0.395833333333333</v>
      </c>
      <c r="C4" s="87" t="n">
        <v>678000</v>
      </c>
      <c r="D4" s="87" t="n">
        <v>678000</v>
      </c>
      <c r="E4" s="87" t="n">
        <v>123</v>
      </c>
    </row>
    <row r="5" customFormat="false" ht="15.75" hidden="false" customHeight="false" outlineLevel="0" collapsed="false">
      <c r="A5" s="85" t="s">
        <v>170</v>
      </c>
      <c r="B5" s="86" t="n">
        <v>0.375</v>
      </c>
      <c r="C5" s="87" t="n">
        <v>256000</v>
      </c>
      <c r="D5" s="87" t="n">
        <v>256000</v>
      </c>
      <c r="E5" s="87" t="n">
        <v>121</v>
      </c>
    </row>
    <row r="6" customFormat="false" ht="15.75" hidden="false" customHeight="false" outlineLevel="0" collapsed="false">
      <c r="A6" s="85" t="s">
        <v>170</v>
      </c>
      <c r="B6" s="86" t="n">
        <v>0.395833333333333</v>
      </c>
      <c r="C6" s="87" t="n">
        <v>321000</v>
      </c>
      <c r="D6" s="87" t="n">
        <v>321000</v>
      </c>
      <c r="E6" s="87" t="n">
        <v>121</v>
      </c>
    </row>
    <row r="7" customFormat="false" ht="15.75" hidden="false" customHeight="false" outlineLevel="0" collapsed="false">
      <c r="A7" s="85" t="s">
        <v>171</v>
      </c>
      <c r="B7" s="86" t="n">
        <v>0.375</v>
      </c>
      <c r="C7" s="87" t="n">
        <v>536000</v>
      </c>
      <c r="D7" s="87" t="n">
        <v>536000</v>
      </c>
      <c r="E7" s="87" t="n">
        <v>109</v>
      </c>
    </row>
    <row r="8" customFormat="false" ht="15.75" hidden="false" customHeight="false" outlineLevel="0" collapsed="false">
      <c r="A8" s="85" t="s">
        <v>171</v>
      </c>
      <c r="B8" s="86" t="n">
        <v>0.395833333333333</v>
      </c>
      <c r="C8" s="87" t="n">
        <v>266000</v>
      </c>
      <c r="D8" s="87" t="n">
        <v>266000</v>
      </c>
      <c r="E8" s="87" t="n">
        <v>109</v>
      </c>
    </row>
    <row r="9" customFormat="false" ht="15.75" hidden="false" customHeight="false" outlineLevel="0" collapsed="false">
      <c r="A9" s="85" t="s">
        <v>172</v>
      </c>
      <c r="B9" s="86" t="n">
        <v>0.375</v>
      </c>
      <c r="C9" s="87" t="n">
        <v>436000</v>
      </c>
      <c r="D9" s="87" t="n">
        <v>436000</v>
      </c>
      <c r="E9" s="87" t="n">
        <v>121</v>
      </c>
    </row>
    <row r="10" customFormat="false" ht="15.75" hidden="false" customHeight="false" outlineLevel="0" collapsed="false">
      <c r="A10" s="85" t="s">
        <v>172</v>
      </c>
      <c r="B10" s="86" t="n">
        <v>0.395833333333333</v>
      </c>
      <c r="C10" s="87" t="n">
        <v>813000</v>
      </c>
      <c r="D10" s="87" t="n">
        <v>813000</v>
      </c>
      <c r="E10" s="87" t="n">
        <v>121</v>
      </c>
    </row>
    <row r="11" customFormat="false" ht="15.75" hidden="false" customHeight="false" outlineLevel="0" collapsed="false">
      <c r="A11" s="85" t="s">
        <v>173</v>
      </c>
      <c r="B11" s="86" t="n">
        <v>0.375</v>
      </c>
      <c r="C11" s="87" t="n">
        <v>689000</v>
      </c>
      <c r="D11" s="87" t="n">
        <v>689000</v>
      </c>
      <c r="E11" s="87" t="n">
        <v>124</v>
      </c>
    </row>
    <row r="12" customFormat="false" ht="15.75" hidden="false" customHeight="false" outlineLevel="0" collapsed="false">
      <c r="A12" s="85" t="s">
        <v>173</v>
      </c>
      <c r="B12" s="86" t="n">
        <v>0.395833333333333</v>
      </c>
      <c r="C12" s="87" t="n">
        <v>529000</v>
      </c>
      <c r="D12" s="87" t="n">
        <v>529000</v>
      </c>
      <c r="E12" s="87" t="n">
        <v>124</v>
      </c>
    </row>
    <row r="13" customFormat="false" ht="15.75" hidden="false" customHeight="false" outlineLevel="0" collapsed="false">
      <c r="A13" s="85" t="s">
        <v>174</v>
      </c>
      <c r="B13" s="86" t="n">
        <v>0.375</v>
      </c>
      <c r="C13" s="87" t="n">
        <v>382000</v>
      </c>
      <c r="D13" s="87" t="n">
        <v>382000</v>
      </c>
      <c r="E13" s="87" t="n">
        <v>128</v>
      </c>
    </row>
    <row r="14" customFormat="false" ht="15.75" hidden="false" customHeight="false" outlineLevel="0" collapsed="false">
      <c r="A14" s="85" t="s">
        <v>174</v>
      </c>
      <c r="B14" s="86" t="n">
        <v>0.395833333333333</v>
      </c>
      <c r="C14" s="87" t="n">
        <v>345000</v>
      </c>
      <c r="D14" s="87" t="n">
        <v>345000</v>
      </c>
      <c r="E14" s="87" t="n">
        <v>128</v>
      </c>
    </row>
    <row r="15" customFormat="false" ht="15.75" hidden="false" customHeight="false" outlineLevel="0" collapsed="false">
      <c r="F15" s="88" t="s">
        <v>175</v>
      </c>
      <c r="G15" s="89" t="n">
        <v>0.375</v>
      </c>
      <c r="H15" s="90" t="n">
        <v>1164000</v>
      </c>
      <c r="I15" s="90" t="n">
        <v>1164000</v>
      </c>
      <c r="J15" s="90" t="n">
        <v>139</v>
      </c>
    </row>
    <row r="16" customFormat="false" ht="15.75" hidden="false" customHeight="false" outlineLevel="0" collapsed="false">
      <c r="F16" s="88" t="s">
        <v>175</v>
      </c>
      <c r="G16" s="89" t="n">
        <v>0.395833333333333</v>
      </c>
      <c r="H16" s="90" t="n">
        <v>1565000</v>
      </c>
      <c r="I16" s="90" t="n">
        <v>1565000</v>
      </c>
      <c r="J16" s="90" t="n">
        <v>139</v>
      </c>
    </row>
    <row r="17" customFormat="false" ht="15.75" hidden="false" customHeight="false" outlineLevel="0" collapsed="false">
      <c r="A17" s="85" t="s">
        <v>176</v>
      </c>
      <c r="B17" s="86" t="n">
        <v>0.375</v>
      </c>
      <c r="C17" s="87" t="n">
        <v>378000</v>
      </c>
      <c r="D17" s="87" t="n">
        <v>378000</v>
      </c>
      <c r="E17" s="87" t="n">
        <v>136</v>
      </c>
    </row>
    <row r="18" customFormat="false" ht="15.75" hidden="false" customHeight="false" outlineLevel="0" collapsed="false">
      <c r="A18" s="85" t="s">
        <v>176</v>
      </c>
      <c r="B18" s="86" t="n">
        <v>0.395833333333333</v>
      </c>
      <c r="C18" s="87" t="n">
        <v>271000</v>
      </c>
      <c r="D18" s="87" t="n">
        <v>271000</v>
      </c>
      <c r="E18" s="87" t="n">
        <v>136</v>
      </c>
    </row>
    <row r="19" customFormat="false" ht="15.75" hidden="false" customHeight="false" outlineLevel="0" collapsed="false">
      <c r="A19" s="85" t="s">
        <v>177</v>
      </c>
      <c r="B19" s="86" t="n">
        <v>0.375</v>
      </c>
      <c r="C19" s="87" t="n">
        <v>436000</v>
      </c>
      <c r="D19" s="87" t="n">
        <v>436000</v>
      </c>
      <c r="E19" s="87" t="n">
        <v>144</v>
      </c>
    </row>
    <row r="20" customFormat="false" ht="15.75" hidden="false" customHeight="false" outlineLevel="0" collapsed="false">
      <c r="A20" s="85" t="s">
        <v>177</v>
      </c>
      <c r="B20" s="86" t="n">
        <v>0.395833333333333</v>
      </c>
      <c r="C20" s="87" t="n">
        <v>630000</v>
      </c>
      <c r="D20" s="87" t="n">
        <v>630000</v>
      </c>
      <c r="E20" s="87" t="n">
        <v>144</v>
      </c>
    </row>
    <row r="21" customFormat="false" ht="15.75" hidden="false" customHeight="false" outlineLevel="0" collapsed="false">
      <c r="A21" s="85" t="s">
        <v>178</v>
      </c>
      <c r="B21" s="86" t="n">
        <v>0.375</v>
      </c>
      <c r="C21" s="87" t="n">
        <v>430000</v>
      </c>
      <c r="D21" s="87" t="n">
        <v>430000</v>
      </c>
      <c r="E21" s="87" t="n">
        <v>139</v>
      </c>
    </row>
    <row r="22" customFormat="false" ht="15.75" hidden="false" customHeight="false" outlineLevel="0" collapsed="false">
      <c r="A22" s="85" t="s">
        <v>178</v>
      </c>
      <c r="B22" s="86" t="n">
        <v>0.395833333333333</v>
      </c>
      <c r="C22" s="87" t="n">
        <v>983000</v>
      </c>
      <c r="D22" s="87" t="n">
        <v>983000</v>
      </c>
      <c r="E22" s="87" t="n">
        <v>139</v>
      </c>
    </row>
    <row r="23" customFormat="false" ht="15.75" hidden="false" customHeight="false" outlineLevel="0" collapsed="false">
      <c r="A23" s="85" t="s">
        <v>179</v>
      </c>
      <c r="B23" s="86" t="n">
        <v>0.375</v>
      </c>
      <c r="C23" s="87" t="n">
        <v>526000</v>
      </c>
      <c r="D23" s="87" t="n">
        <v>526000</v>
      </c>
      <c r="E23" s="87" t="n">
        <v>147</v>
      </c>
    </row>
    <row r="24" customFormat="false" ht="15.75" hidden="false" customHeight="false" outlineLevel="0" collapsed="false">
      <c r="A24" s="85" t="s">
        <v>179</v>
      </c>
      <c r="B24" s="86" t="n">
        <v>0.395833333333333</v>
      </c>
      <c r="C24" s="87" t="n">
        <v>422000</v>
      </c>
      <c r="D24" s="87" t="n">
        <v>422000</v>
      </c>
      <c r="E24" s="87" t="n">
        <v>147</v>
      </c>
    </row>
    <row r="25" customFormat="false" ht="15.75" hidden="false" customHeight="false" outlineLevel="0" collapsed="false">
      <c r="A25" s="85" t="s">
        <v>180</v>
      </c>
      <c r="B25" s="86" t="n">
        <v>0.375</v>
      </c>
      <c r="C25" s="87" t="n">
        <v>334000</v>
      </c>
      <c r="D25" s="87" t="n">
        <v>334000</v>
      </c>
      <c r="E25" s="87" t="n">
        <v>135</v>
      </c>
    </row>
    <row r="26" customFormat="false" ht="15.75" hidden="false" customHeight="false" outlineLevel="0" collapsed="false">
      <c r="A26" s="85" t="s">
        <v>180</v>
      </c>
      <c r="B26" s="86" t="n">
        <v>0.395833333333333</v>
      </c>
      <c r="C26" s="87" t="n">
        <v>379000</v>
      </c>
      <c r="D26" s="87" t="n">
        <v>379000</v>
      </c>
      <c r="E26" s="87" t="n">
        <v>135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24"/>
    <col collapsed="false" customWidth="true" hidden="false" outlineLevel="0" max="2" min="2" style="0" width="26.74"/>
    <col collapsed="false" customWidth="true" hidden="false" outlineLevel="0" max="5" min="5" style="0" width="20.25"/>
    <col collapsed="false" customWidth="true" hidden="false" outlineLevel="0" max="8" min="8" style="0" width="19.76"/>
  </cols>
  <sheetData>
    <row r="1" customFormat="false" ht="15.75" hidden="false" customHeight="false" outlineLevel="0" collapsed="false">
      <c r="A1" s="55"/>
      <c r="B1" s="55" t="s">
        <v>181</v>
      </c>
      <c r="H1" s="55" t="s">
        <v>182</v>
      </c>
    </row>
    <row r="2" customFormat="false" ht="15.75" hidden="false" customHeight="false" outlineLevel="0" collapsed="false">
      <c r="A2" s="85"/>
      <c r="B2" s="85" t="s">
        <v>63</v>
      </c>
      <c r="C2" s="85" t="s">
        <v>164</v>
      </c>
      <c r="D2" s="85" t="s">
        <v>183</v>
      </c>
      <c r="E2" s="85" t="s">
        <v>166</v>
      </c>
      <c r="H2" s="85" t="s">
        <v>63</v>
      </c>
      <c r="I2" s="85" t="s">
        <v>164</v>
      </c>
      <c r="J2" s="85" t="s">
        <v>184</v>
      </c>
      <c r="K2" s="85" t="s">
        <v>166</v>
      </c>
    </row>
    <row r="3" customFormat="false" ht="15.75" hidden="false" customHeight="false" outlineLevel="0" collapsed="false">
      <c r="A3" s="85"/>
      <c r="B3" s="85" t="s">
        <v>185</v>
      </c>
      <c r="C3" s="86" t="n">
        <v>0.375</v>
      </c>
      <c r="D3" s="87" t="n">
        <v>167000</v>
      </c>
      <c r="E3" s="87" t="n">
        <v>445</v>
      </c>
      <c r="H3" s="85" t="s">
        <v>186</v>
      </c>
      <c r="I3" s="86" t="n">
        <v>0.416666666666667</v>
      </c>
      <c r="J3" s="87" t="n">
        <v>368000</v>
      </c>
      <c r="K3" s="87" t="n">
        <v>449</v>
      </c>
    </row>
    <row r="4" customFormat="false" ht="15.75" hidden="false" customHeight="false" outlineLevel="0" collapsed="false">
      <c r="A4" s="85"/>
      <c r="B4" s="85" t="s">
        <v>185</v>
      </c>
      <c r="C4" s="86" t="n">
        <v>0.395833333333333</v>
      </c>
      <c r="D4" s="87" t="n">
        <v>317000</v>
      </c>
      <c r="E4" s="87" t="n">
        <v>445</v>
      </c>
      <c r="H4" s="85" t="s">
        <v>186</v>
      </c>
      <c r="I4" s="86" t="n">
        <v>0.4375</v>
      </c>
      <c r="J4" s="87" t="n">
        <v>339000</v>
      </c>
      <c r="K4" s="87" t="n">
        <v>450</v>
      </c>
    </row>
    <row r="5" customFormat="false" ht="15.75" hidden="false" customHeight="false" outlineLevel="0" collapsed="false">
      <c r="A5" s="85"/>
      <c r="B5" s="85" t="s">
        <v>186</v>
      </c>
      <c r="C5" s="86" t="n">
        <v>0.375</v>
      </c>
      <c r="D5" s="87" t="n">
        <v>123000</v>
      </c>
      <c r="E5" s="87" t="n">
        <v>473</v>
      </c>
      <c r="H5" s="85" t="s">
        <v>187</v>
      </c>
      <c r="I5" s="86" t="n">
        <v>0.416666666666667</v>
      </c>
      <c r="J5" s="87" t="n">
        <v>429000</v>
      </c>
      <c r="K5" s="87" t="n">
        <v>446</v>
      </c>
    </row>
    <row r="6" customFormat="false" ht="15.75" hidden="false" customHeight="false" outlineLevel="0" collapsed="false">
      <c r="A6" s="85"/>
      <c r="B6" s="85" t="s">
        <v>186</v>
      </c>
      <c r="C6" s="86" t="n">
        <v>0.395833333333333</v>
      </c>
      <c r="D6" s="87" t="n">
        <v>255000</v>
      </c>
      <c r="E6" s="87" t="n">
        <v>472</v>
      </c>
      <c r="H6" s="85" t="s">
        <v>187</v>
      </c>
      <c r="I6" s="86" t="n">
        <v>0.4375</v>
      </c>
      <c r="J6" s="87" t="n">
        <v>398000</v>
      </c>
      <c r="K6" s="87" t="n">
        <v>447</v>
      </c>
    </row>
    <row r="7" customFormat="false" ht="15.75" hidden="false" customHeight="false" outlineLevel="0" collapsed="false">
      <c r="A7" s="85"/>
      <c r="B7" s="85" t="s">
        <v>188</v>
      </c>
      <c r="C7" s="86" t="n">
        <v>0.375</v>
      </c>
      <c r="D7" s="87" t="n">
        <v>620000</v>
      </c>
      <c r="E7" s="87" t="n">
        <v>480</v>
      </c>
      <c r="H7" s="85" t="s">
        <v>189</v>
      </c>
      <c r="I7" s="86" t="n">
        <v>0.416666666666667</v>
      </c>
      <c r="J7" s="87" t="n">
        <v>395000</v>
      </c>
      <c r="K7" s="87" t="n">
        <v>442</v>
      </c>
    </row>
    <row r="8" customFormat="false" ht="15.75" hidden="false" customHeight="false" outlineLevel="0" collapsed="false">
      <c r="A8" s="85"/>
      <c r="B8" s="85" t="s">
        <v>188</v>
      </c>
      <c r="C8" s="86" t="n">
        <v>0.395833333333333</v>
      </c>
      <c r="D8" s="87" t="n">
        <v>675000</v>
      </c>
      <c r="E8" s="87" t="n">
        <v>480</v>
      </c>
      <c r="H8" s="85" t="s">
        <v>189</v>
      </c>
      <c r="I8" s="86" t="n">
        <v>0.4375</v>
      </c>
      <c r="J8" s="87" t="n">
        <v>277000</v>
      </c>
      <c r="K8" s="87" t="n">
        <v>441</v>
      </c>
    </row>
    <row r="9" customFormat="false" ht="15.75" hidden="false" customHeight="false" outlineLevel="0" collapsed="false">
      <c r="A9" s="85"/>
      <c r="B9" s="85" t="s">
        <v>187</v>
      </c>
      <c r="C9" s="86" t="n">
        <v>0.375</v>
      </c>
      <c r="D9" s="87" t="n">
        <v>356000</v>
      </c>
      <c r="E9" s="87" t="n">
        <v>469</v>
      </c>
      <c r="H9" s="85" t="s">
        <v>190</v>
      </c>
      <c r="I9" s="86" t="n">
        <v>0.416666666666667</v>
      </c>
      <c r="J9" s="87" t="n">
        <v>306000</v>
      </c>
      <c r="K9" s="87" t="n">
        <v>374</v>
      </c>
    </row>
    <row r="10" customFormat="false" ht="15.75" hidden="false" customHeight="false" outlineLevel="0" collapsed="false">
      <c r="A10" s="85"/>
      <c r="B10" s="85" t="s">
        <v>187</v>
      </c>
      <c r="C10" s="86" t="n">
        <v>0.395833333333333</v>
      </c>
      <c r="D10" s="87" t="n">
        <v>324000</v>
      </c>
      <c r="E10" s="87" t="n">
        <v>469</v>
      </c>
      <c r="H10" s="85" t="s">
        <v>190</v>
      </c>
      <c r="I10" s="86" t="n">
        <v>0.4375</v>
      </c>
      <c r="J10" s="87" t="n">
        <v>398000</v>
      </c>
      <c r="K10" s="87" t="n">
        <v>374</v>
      </c>
    </row>
    <row r="11" customFormat="false" ht="15.75" hidden="false" customHeight="false" outlineLevel="0" collapsed="false">
      <c r="A11" s="85"/>
      <c r="B11" s="85" t="s">
        <v>191</v>
      </c>
      <c r="C11" s="86" t="n">
        <v>0.375</v>
      </c>
      <c r="D11" s="87" t="n">
        <v>821000</v>
      </c>
      <c r="E11" s="87" t="n">
        <v>479</v>
      </c>
      <c r="H11" s="85" t="s">
        <v>192</v>
      </c>
      <c r="I11" s="86" t="n">
        <v>0.416666666666667</v>
      </c>
      <c r="J11" s="87" t="n">
        <v>560000</v>
      </c>
      <c r="K11" s="87" t="n">
        <v>445</v>
      </c>
    </row>
    <row r="12" customFormat="false" ht="15.75" hidden="false" customHeight="false" outlineLevel="0" collapsed="false">
      <c r="A12" s="85"/>
      <c r="B12" s="85" t="s">
        <v>191</v>
      </c>
      <c r="C12" s="86" t="n">
        <v>0.395833333333333</v>
      </c>
      <c r="D12" s="87" t="n">
        <v>693000</v>
      </c>
      <c r="E12" s="87" t="n">
        <v>479</v>
      </c>
      <c r="H12" s="85" t="s">
        <v>192</v>
      </c>
      <c r="I12" s="86" t="n">
        <v>0.4375</v>
      </c>
      <c r="J12" s="87" t="n">
        <v>396000</v>
      </c>
      <c r="K12" s="87" t="n">
        <v>445</v>
      </c>
    </row>
    <row r="13" customFormat="false" ht="15.75" hidden="false" customHeight="false" outlineLevel="0" collapsed="false">
      <c r="A13" s="85"/>
      <c r="B13" s="85" t="s">
        <v>189</v>
      </c>
      <c r="C13" s="86" t="n">
        <v>0.375</v>
      </c>
      <c r="D13" s="87" t="n">
        <v>342000</v>
      </c>
      <c r="E13" s="87" t="n">
        <v>527</v>
      </c>
      <c r="H13" s="85" t="s">
        <v>193</v>
      </c>
      <c r="I13" s="86" t="n">
        <v>0.416666666666667</v>
      </c>
      <c r="J13" s="87" t="n">
        <v>317000</v>
      </c>
      <c r="K13" s="87" t="n">
        <v>512</v>
      </c>
    </row>
    <row r="14" customFormat="false" ht="15.75" hidden="false" customHeight="false" outlineLevel="0" collapsed="false">
      <c r="A14" s="85"/>
      <c r="B14" s="85" t="s">
        <v>189</v>
      </c>
      <c r="C14" s="86" t="n">
        <v>0.395833333333333</v>
      </c>
      <c r="D14" s="87" t="n">
        <v>628000</v>
      </c>
      <c r="E14" s="87" t="n">
        <v>527</v>
      </c>
      <c r="H14" s="85" t="s">
        <v>193</v>
      </c>
      <c r="I14" s="86" t="n">
        <v>0.4375</v>
      </c>
      <c r="J14" s="87" t="n">
        <v>164000</v>
      </c>
      <c r="K14" s="87" t="n">
        <v>512</v>
      </c>
    </row>
    <row r="15" customFormat="false" ht="15.75" hidden="false" customHeight="false" outlineLevel="0" collapsed="false">
      <c r="A15" s="85"/>
      <c r="B15" s="85" t="s">
        <v>194</v>
      </c>
      <c r="C15" s="86" t="n">
        <v>0.375</v>
      </c>
      <c r="D15" s="87" t="n">
        <v>654000</v>
      </c>
      <c r="E15" s="87" t="n">
        <v>466</v>
      </c>
      <c r="H15" s="85" t="s">
        <v>195</v>
      </c>
      <c r="I15" s="86" t="n">
        <v>0.416666666666667</v>
      </c>
      <c r="J15" s="87" t="n">
        <v>368000</v>
      </c>
      <c r="K15" s="87" t="n">
        <v>614</v>
      </c>
    </row>
    <row r="16" customFormat="false" ht="15.75" hidden="false" customHeight="false" outlineLevel="0" collapsed="false">
      <c r="A16" s="85"/>
      <c r="B16" s="85" t="s">
        <v>194</v>
      </c>
      <c r="C16" s="86" t="n">
        <v>0.395833333333333</v>
      </c>
      <c r="D16" s="87" t="n">
        <v>623000</v>
      </c>
      <c r="E16" s="87" t="n">
        <v>465</v>
      </c>
      <c r="H16" s="85" t="s">
        <v>195</v>
      </c>
      <c r="I16" s="86" t="n">
        <v>0.4375</v>
      </c>
      <c r="J16" s="87" t="n">
        <v>414000</v>
      </c>
      <c r="K16" s="87" t="n">
        <v>614</v>
      </c>
    </row>
    <row r="17" customFormat="false" ht="15.75" hidden="false" customHeight="false" outlineLevel="0" collapsed="false">
      <c r="A17" s="85"/>
      <c r="B17" s="85" t="s">
        <v>190</v>
      </c>
      <c r="C17" s="86" t="n">
        <v>0.375</v>
      </c>
      <c r="D17" s="87" t="n">
        <v>550000</v>
      </c>
      <c r="E17" s="87" t="n">
        <v>544</v>
      </c>
      <c r="H17" s="85" t="s">
        <v>196</v>
      </c>
      <c r="I17" s="86" t="n">
        <v>0.416666666666667</v>
      </c>
      <c r="J17" s="87" t="n">
        <v>407000</v>
      </c>
      <c r="K17" s="87" t="n">
        <v>626</v>
      </c>
    </row>
    <row r="18" customFormat="false" ht="15.75" hidden="false" customHeight="false" outlineLevel="0" collapsed="false">
      <c r="A18" s="85"/>
      <c r="B18" s="85" t="s">
        <v>190</v>
      </c>
      <c r="C18" s="86" t="n">
        <v>0.395833333333333</v>
      </c>
      <c r="D18" s="87" t="n">
        <v>306000</v>
      </c>
      <c r="E18" s="87" t="n">
        <v>545</v>
      </c>
      <c r="H18" s="85" t="s">
        <v>196</v>
      </c>
      <c r="I18" s="86" t="n">
        <v>0.4375</v>
      </c>
      <c r="J18" s="87" t="n">
        <v>434000</v>
      </c>
      <c r="K18" s="87" t="n">
        <v>626</v>
      </c>
    </row>
    <row r="19" customFormat="false" ht="15.75" hidden="false" customHeight="false" outlineLevel="0" collapsed="false">
      <c r="A19" s="85"/>
      <c r="B19" s="85" t="s">
        <v>197</v>
      </c>
      <c r="C19" s="86" t="n">
        <v>0.375</v>
      </c>
      <c r="D19" s="87" t="n">
        <v>314000</v>
      </c>
      <c r="E19" s="87" t="n">
        <v>524</v>
      </c>
      <c r="H19" s="85" t="s">
        <v>198</v>
      </c>
      <c r="I19" s="86" t="n">
        <v>0.416666666666667</v>
      </c>
      <c r="J19" s="87" t="n">
        <v>317000</v>
      </c>
      <c r="K19" s="87" t="n">
        <v>531</v>
      </c>
    </row>
    <row r="20" customFormat="false" ht="15.75" hidden="false" customHeight="false" outlineLevel="0" collapsed="false">
      <c r="A20" s="85"/>
      <c r="B20" s="85" t="s">
        <v>197</v>
      </c>
      <c r="C20" s="86" t="n">
        <v>0.395833333333333</v>
      </c>
      <c r="D20" s="87" t="n">
        <v>207000</v>
      </c>
      <c r="E20" s="87" t="n">
        <v>524</v>
      </c>
      <c r="H20" s="85" t="s">
        <v>198</v>
      </c>
      <c r="I20" s="86" t="n">
        <v>0.4375</v>
      </c>
      <c r="J20" s="87" t="n">
        <v>281000</v>
      </c>
      <c r="K20" s="87" t="n">
        <v>531</v>
      </c>
    </row>
    <row r="21" customFormat="false" ht="15.75" hidden="false" customHeight="false" outlineLevel="0" collapsed="false">
      <c r="A21" s="85"/>
      <c r="B21" s="85" t="s">
        <v>192</v>
      </c>
      <c r="C21" s="86" t="n">
        <v>0.375</v>
      </c>
      <c r="D21" s="87" t="n">
        <v>569000</v>
      </c>
      <c r="E21" s="87" t="n">
        <v>451</v>
      </c>
      <c r="H21" s="85" t="s">
        <v>199</v>
      </c>
      <c r="I21" s="86" t="n">
        <v>0.416666666666667</v>
      </c>
      <c r="J21" s="87" t="n">
        <v>344000</v>
      </c>
      <c r="K21" s="87" t="n">
        <v>555</v>
      </c>
    </row>
    <row r="22" customFormat="false" ht="15.75" hidden="false" customHeight="false" outlineLevel="0" collapsed="false">
      <c r="A22" s="85"/>
      <c r="B22" s="85" t="s">
        <v>192</v>
      </c>
      <c r="C22" s="86" t="n">
        <v>0.395833333333333</v>
      </c>
      <c r="D22" s="87" t="n">
        <v>674000</v>
      </c>
      <c r="E22" s="87" t="n">
        <v>452</v>
      </c>
      <c r="H22" s="85" t="s">
        <v>199</v>
      </c>
      <c r="I22" s="86" t="n">
        <v>0.4375</v>
      </c>
      <c r="J22" s="87" t="n">
        <v>269000</v>
      </c>
      <c r="K22" s="87" t="n">
        <v>555</v>
      </c>
    </row>
    <row r="23" customFormat="false" ht="15.75" hidden="false" customHeight="false" outlineLevel="0" collapsed="false">
      <c r="A23" s="85"/>
      <c r="B23" s="85" t="s">
        <v>200</v>
      </c>
      <c r="C23" s="86" t="n">
        <v>0.375</v>
      </c>
      <c r="D23" s="87" t="n">
        <v>444000</v>
      </c>
      <c r="E23" s="87" t="n">
        <v>618</v>
      </c>
      <c r="H23" s="85" t="s">
        <v>201</v>
      </c>
      <c r="I23" s="86" t="n">
        <v>0.416666666666667</v>
      </c>
      <c r="J23" s="87" t="n">
        <v>439000</v>
      </c>
      <c r="K23" s="87" t="n">
        <v>503</v>
      </c>
    </row>
    <row r="24" customFormat="false" ht="15.75" hidden="false" customHeight="false" outlineLevel="0" collapsed="false">
      <c r="A24" s="85"/>
      <c r="B24" s="85" t="s">
        <v>200</v>
      </c>
      <c r="C24" s="86" t="n">
        <v>0.395833333333333</v>
      </c>
      <c r="D24" s="87" t="n">
        <v>761000</v>
      </c>
      <c r="E24" s="87" t="n">
        <v>618</v>
      </c>
      <c r="H24" s="85" t="s">
        <v>201</v>
      </c>
      <c r="I24" s="86" t="n">
        <v>0.4375</v>
      </c>
      <c r="J24" s="87" t="n">
        <v>242000</v>
      </c>
      <c r="K24" s="87" t="n">
        <v>504</v>
      </c>
    </row>
    <row r="25" customFormat="false" ht="15.75" hidden="false" customHeight="false" outlineLevel="0" collapsed="false">
      <c r="A25" s="85"/>
      <c r="B25" s="85" t="s">
        <v>193</v>
      </c>
      <c r="C25" s="86" t="n">
        <v>0.375</v>
      </c>
      <c r="D25" s="87" t="n">
        <v>366000</v>
      </c>
      <c r="E25" s="87" t="n">
        <v>621</v>
      </c>
      <c r="H25" s="85" t="s">
        <v>202</v>
      </c>
      <c r="I25" s="86" t="n">
        <v>0.416666666666667</v>
      </c>
      <c r="J25" s="87" t="n">
        <v>202000</v>
      </c>
      <c r="K25" s="87" t="n">
        <v>512</v>
      </c>
    </row>
    <row r="26" customFormat="false" ht="15.75" hidden="false" customHeight="false" outlineLevel="0" collapsed="false">
      <c r="A26" s="85"/>
      <c r="B26" s="85" t="s">
        <v>193</v>
      </c>
      <c r="C26" s="86" t="n">
        <v>0.395833333333333</v>
      </c>
      <c r="D26" s="87" t="n">
        <v>646000</v>
      </c>
      <c r="E26" s="87" t="n">
        <v>620</v>
      </c>
      <c r="H26" s="85" t="s">
        <v>202</v>
      </c>
      <c r="I26" s="86" t="n">
        <v>0.4375</v>
      </c>
      <c r="J26" s="87" t="n">
        <v>202000</v>
      </c>
      <c r="K26" s="87" t="n">
        <v>512</v>
      </c>
    </row>
    <row r="27" customFormat="false" ht="15.75" hidden="false" customHeight="false" outlineLevel="0" collapsed="false">
      <c r="A27" s="85"/>
      <c r="B27" s="85" t="s">
        <v>203</v>
      </c>
      <c r="C27" s="86" t="n">
        <v>0.375</v>
      </c>
      <c r="D27" s="87" t="n">
        <v>593000</v>
      </c>
      <c r="E27" s="87" t="n">
        <v>676</v>
      </c>
      <c r="H27" s="85" t="s">
        <v>204</v>
      </c>
      <c r="I27" s="86" t="n">
        <v>0.416666666666667</v>
      </c>
      <c r="J27" s="87" t="n">
        <v>322000</v>
      </c>
      <c r="K27" s="87" t="n">
        <v>568</v>
      </c>
    </row>
    <row r="28" customFormat="false" ht="15.75" hidden="false" customHeight="false" outlineLevel="0" collapsed="false">
      <c r="A28" s="85"/>
      <c r="B28" s="85" t="s">
        <v>203</v>
      </c>
      <c r="C28" s="86" t="n">
        <v>0.395833333333333</v>
      </c>
      <c r="D28" s="87" t="n">
        <v>646000</v>
      </c>
      <c r="E28" s="87" t="n">
        <v>676</v>
      </c>
      <c r="H28" s="85" t="s">
        <v>204</v>
      </c>
      <c r="I28" s="86" t="n">
        <v>0.4375</v>
      </c>
      <c r="J28" s="87" t="n">
        <v>332000</v>
      </c>
      <c r="K28" s="87" t="n">
        <v>568</v>
      </c>
    </row>
    <row r="29" customFormat="false" ht="15.75" hidden="false" customHeight="false" outlineLevel="0" collapsed="false">
      <c r="A29" s="85"/>
      <c r="B29" s="85" t="s">
        <v>195</v>
      </c>
      <c r="C29" s="86" t="n">
        <v>0.375</v>
      </c>
      <c r="D29" s="87" t="n">
        <v>493000</v>
      </c>
      <c r="E29" s="87" t="n">
        <v>687</v>
      </c>
      <c r="H29" s="85" t="s">
        <v>205</v>
      </c>
      <c r="I29" s="86" t="n">
        <v>0.416666666666667</v>
      </c>
      <c r="J29" s="87" t="n">
        <v>265000</v>
      </c>
      <c r="K29" s="87" t="n">
        <v>551</v>
      </c>
    </row>
    <row r="30" customFormat="false" ht="15.75" hidden="false" customHeight="false" outlineLevel="0" collapsed="false">
      <c r="A30" s="85"/>
      <c r="B30" s="85" t="s">
        <v>195</v>
      </c>
      <c r="C30" s="86" t="n">
        <v>0.395833333333333</v>
      </c>
      <c r="D30" s="87" t="n">
        <v>475000</v>
      </c>
      <c r="E30" s="87" t="n">
        <v>687</v>
      </c>
      <c r="H30" s="85" t="s">
        <v>205</v>
      </c>
      <c r="I30" s="86" t="n">
        <v>0.4375</v>
      </c>
      <c r="J30" s="87" t="n">
        <v>401000</v>
      </c>
      <c r="K30" s="87" t="n">
        <v>551</v>
      </c>
    </row>
    <row r="31" customFormat="false" ht="15.75" hidden="false" customHeight="false" outlineLevel="0" collapsed="false">
      <c r="A31" s="85"/>
      <c r="B31" s="85" t="s">
        <v>206</v>
      </c>
      <c r="C31" s="86" t="n">
        <v>0.375</v>
      </c>
      <c r="D31" s="87" t="n">
        <v>467000</v>
      </c>
      <c r="E31" s="87" t="n">
        <v>571</v>
      </c>
      <c r="H31" s="85" t="s">
        <v>207</v>
      </c>
      <c r="I31" s="86" t="n">
        <v>0.416666666666667</v>
      </c>
      <c r="J31" s="87" t="n">
        <v>387000</v>
      </c>
      <c r="K31" s="87" t="n">
        <v>475</v>
      </c>
    </row>
    <row r="32" customFormat="false" ht="15.75" hidden="false" customHeight="false" outlineLevel="0" collapsed="false">
      <c r="A32" s="85"/>
      <c r="B32" s="85" t="s">
        <v>206</v>
      </c>
      <c r="C32" s="86" t="n">
        <v>0.395833333333333</v>
      </c>
      <c r="D32" s="87" t="n">
        <v>547000</v>
      </c>
      <c r="E32" s="87" t="n">
        <v>571</v>
      </c>
      <c r="H32" s="85" t="s">
        <v>207</v>
      </c>
      <c r="I32" s="86" t="n">
        <v>0.4375</v>
      </c>
      <c r="J32" s="87" t="n">
        <v>236000</v>
      </c>
      <c r="K32" s="87" t="n">
        <v>473</v>
      </c>
    </row>
    <row r="33" customFormat="false" ht="15.75" hidden="false" customHeight="false" outlineLevel="0" collapsed="false">
      <c r="A33" s="85"/>
      <c r="B33" s="85" t="s">
        <v>196</v>
      </c>
      <c r="C33" s="86" t="n">
        <v>0.375</v>
      </c>
      <c r="D33" s="87" t="n">
        <v>612000</v>
      </c>
      <c r="E33" s="87" t="n">
        <v>532</v>
      </c>
      <c r="H33" s="85" t="s">
        <v>208</v>
      </c>
      <c r="I33" s="86" t="n">
        <v>0.416666666666667</v>
      </c>
      <c r="J33" s="87" t="n">
        <v>366000</v>
      </c>
      <c r="K33" s="87" t="n">
        <v>568</v>
      </c>
    </row>
    <row r="34" customFormat="false" ht="15.75" hidden="false" customHeight="false" outlineLevel="0" collapsed="false">
      <c r="A34" s="85"/>
      <c r="B34" s="85" t="s">
        <v>196</v>
      </c>
      <c r="C34" s="86" t="n">
        <v>0.395833333333333</v>
      </c>
      <c r="D34" s="87" t="n">
        <v>641000</v>
      </c>
      <c r="E34" s="87" t="n">
        <v>532</v>
      </c>
      <c r="H34" s="85" t="s">
        <v>208</v>
      </c>
      <c r="I34" s="86" t="n">
        <v>0.4375</v>
      </c>
      <c r="J34" s="87" t="n">
        <v>258000</v>
      </c>
      <c r="K34" s="87" t="n">
        <v>568</v>
      </c>
    </row>
    <row r="35" customFormat="false" ht="15.75" hidden="false" customHeight="false" outlineLevel="0" collapsed="false">
      <c r="A35" s="85"/>
      <c r="B35" s="85" t="s">
        <v>209</v>
      </c>
      <c r="C35" s="86" t="n">
        <v>0.375</v>
      </c>
      <c r="D35" s="87" t="n">
        <v>599000</v>
      </c>
      <c r="E35" s="87" t="n">
        <v>615</v>
      </c>
      <c r="H35" s="85" t="s">
        <v>210</v>
      </c>
      <c r="I35" s="86" t="n">
        <v>0.416666666666667</v>
      </c>
      <c r="J35" s="87" t="n">
        <v>406000</v>
      </c>
      <c r="K35" s="87" t="n">
        <v>510</v>
      </c>
    </row>
    <row r="36" customFormat="false" ht="15.75" hidden="false" customHeight="false" outlineLevel="0" collapsed="false">
      <c r="A36" s="85"/>
      <c r="B36" s="85" t="s">
        <v>209</v>
      </c>
      <c r="C36" s="86" t="n">
        <v>0.395833333333333</v>
      </c>
      <c r="D36" s="87" t="n">
        <v>555000</v>
      </c>
      <c r="E36" s="87" t="n">
        <v>615</v>
      </c>
      <c r="H36" s="85" t="s">
        <v>210</v>
      </c>
      <c r="I36" s="86" t="n">
        <v>0.4375</v>
      </c>
      <c r="J36" s="87" t="n">
        <v>488000</v>
      </c>
      <c r="K36" s="87" t="n">
        <v>510</v>
      </c>
    </row>
    <row r="37" customFormat="false" ht="15.75" hidden="false" customHeight="false" outlineLevel="0" collapsed="false">
      <c r="A37" s="85"/>
      <c r="B37" s="85" t="s">
        <v>198</v>
      </c>
      <c r="C37" s="86" t="n">
        <v>0.375</v>
      </c>
      <c r="D37" s="87" t="n">
        <v>379000</v>
      </c>
      <c r="E37" s="87" t="n">
        <v>565</v>
      </c>
      <c r="H37" s="85" t="s">
        <v>211</v>
      </c>
      <c r="I37" s="86" t="n">
        <v>0.416666666666667</v>
      </c>
      <c r="J37" s="87" t="n">
        <v>296000</v>
      </c>
      <c r="K37" s="87" t="n">
        <v>502</v>
      </c>
    </row>
    <row r="38" customFormat="false" ht="15.75" hidden="false" customHeight="false" outlineLevel="0" collapsed="false">
      <c r="A38" s="85"/>
      <c r="B38" s="85" t="s">
        <v>198</v>
      </c>
      <c r="C38" s="86" t="n">
        <v>0.395833333333333</v>
      </c>
      <c r="D38" s="87" t="n">
        <v>480000</v>
      </c>
      <c r="E38" s="87" t="n">
        <v>565</v>
      </c>
      <c r="H38" s="85" t="s">
        <v>211</v>
      </c>
      <c r="I38" s="86" t="n">
        <v>0.4375</v>
      </c>
      <c r="J38" s="87" t="n">
        <v>168000</v>
      </c>
      <c r="K38" s="87" t="n">
        <v>501</v>
      </c>
    </row>
    <row r="39" customFormat="false" ht="15.75" hidden="false" customHeight="false" outlineLevel="0" collapsed="false">
      <c r="A39" s="85"/>
      <c r="B39" s="85" t="s">
        <v>212</v>
      </c>
      <c r="C39" s="86" t="n">
        <v>0.375</v>
      </c>
      <c r="D39" s="87" t="n">
        <v>701000</v>
      </c>
      <c r="E39" s="87" t="n">
        <v>528</v>
      </c>
      <c r="H39" s="85" t="s">
        <v>213</v>
      </c>
      <c r="I39" s="86" t="n">
        <v>0.416666666666667</v>
      </c>
      <c r="J39" s="87" t="n">
        <v>376000</v>
      </c>
      <c r="K39" s="87" t="n">
        <v>521</v>
      </c>
    </row>
    <row r="40" customFormat="false" ht="15.75" hidden="false" customHeight="false" outlineLevel="0" collapsed="false">
      <c r="A40" s="85"/>
      <c r="B40" s="85" t="s">
        <v>212</v>
      </c>
      <c r="C40" s="86" t="n">
        <v>0.395833333333333</v>
      </c>
      <c r="D40" s="87" t="n">
        <v>760000</v>
      </c>
      <c r="E40" s="87" t="n">
        <v>528</v>
      </c>
      <c r="H40" s="85" t="s">
        <v>213</v>
      </c>
      <c r="I40" s="86" t="n">
        <v>0.4375</v>
      </c>
      <c r="J40" s="87" t="n">
        <v>152000</v>
      </c>
      <c r="K40" s="87" t="n">
        <v>521</v>
      </c>
    </row>
    <row r="41" customFormat="false" ht="15.75" hidden="false" customHeight="false" outlineLevel="0" collapsed="false">
      <c r="A41" s="85"/>
      <c r="B41" s="85" t="s">
        <v>201</v>
      </c>
      <c r="C41" s="86" t="n">
        <v>0.375</v>
      </c>
      <c r="D41" s="87" t="n">
        <v>645000</v>
      </c>
      <c r="E41" s="87" t="n">
        <v>543</v>
      </c>
      <c r="H41" s="85" t="s">
        <v>214</v>
      </c>
      <c r="I41" s="86" t="n">
        <v>0.416666666666667</v>
      </c>
      <c r="J41" s="87" t="n">
        <v>211000</v>
      </c>
      <c r="K41" s="87" t="n">
        <v>512</v>
      </c>
    </row>
    <row r="42" customFormat="false" ht="15.75" hidden="false" customHeight="false" outlineLevel="0" collapsed="false">
      <c r="A42" s="85"/>
      <c r="B42" s="85" t="s">
        <v>201</v>
      </c>
      <c r="C42" s="86" t="n">
        <v>0.395833333333333</v>
      </c>
      <c r="D42" s="87" t="n">
        <v>570000</v>
      </c>
      <c r="E42" s="87" t="n">
        <v>540</v>
      </c>
      <c r="H42" s="85" t="s">
        <v>214</v>
      </c>
      <c r="I42" s="86" t="n">
        <v>0.4375</v>
      </c>
      <c r="J42" s="87" t="n">
        <v>210000</v>
      </c>
      <c r="K42" s="87" t="n">
        <v>513</v>
      </c>
    </row>
    <row r="43" customFormat="false" ht="15.75" hidden="false" customHeight="false" outlineLevel="0" collapsed="false">
      <c r="A43" s="85"/>
      <c r="B43" s="85" t="s">
        <v>215</v>
      </c>
      <c r="C43" s="86" t="n">
        <v>0.375</v>
      </c>
      <c r="D43" s="87" t="n">
        <v>406000</v>
      </c>
      <c r="E43" s="87" t="n">
        <v>609</v>
      </c>
      <c r="H43" s="85" t="s">
        <v>216</v>
      </c>
      <c r="I43" s="86" t="n">
        <v>0.416666666666667</v>
      </c>
      <c r="J43" s="87" t="n">
        <v>286000</v>
      </c>
      <c r="K43" s="87" t="n">
        <v>576</v>
      </c>
    </row>
    <row r="44" customFormat="false" ht="15.75" hidden="false" customHeight="false" outlineLevel="0" collapsed="false">
      <c r="A44" s="85"/>
      <c r="B44" s="85" t="s">
        <v>215</v>
      </c>
      <c r="C44" s="86" t="n">
        <v>0.395833333333333</v>
      </c>
      <c r="D44" s="87" t="n">
        <v>630000</v>
      </c>
      <c r="E44" s="87" t="n">
        <v>608</v>
      </c>
      <c r="H44" s="85" t="s">
        <v>216</v>
      </c>
      <c r="I44" s="86" t="n">
        <v>0.4375</v>
      </c>
      <c r="J44" s="87" t="n">
        <v>253000</v>
      </c>
      <c r="K44" s="87" t="n">
        <v>576</v>
      </c>
    </row>
    <row r="45" customFormat="false" ht="15.75" hidden="false" customHeight="false" outlineLevel="0" collapsed="false">
      <c r="A45" s="85"/>
      <c r="B45" s="85" t="s">
        <v>202</v>
      </c>
      <c r="C45" s="86" t="n">
        <v>0.375</v>
      </c>
      <c r="D45" s="87" t="n">
        <v>338000</v>
      </c>
      <c r="E45" s="87" t="n">
        <v>625</v>
      </c>
      <c r="H45" s="85" t="s">
        <v>217</v>
      </c>
      <c r="I45" s="86" t="n">
        <v>0.416666666666667</v>
      </c>
      <c r="J45" s="87" t="n">
        <v>159000</v>
      </c>
      <c r="K45" s="87" t="n">
        <v>501</v>
      </c>
    </row>
    <row r="46" customFormat="false" ht="15.75" hidden="false" customHeight="false" outlineLevel="0" collapsed="false">
      <c r="A46" s="85"/>
      <c r="B46" s="85" t="s">
        <v>202</v>
      </c>
      <c r="C46" s="86" t="n">
        <v>0.395833333333333</v>
      </c>
      <c r="D46" s="87" t="n">
        <v>464000</v>
      </c>
      <c r="E46" s="87" t="n">
        <v>625</v>
      </c>
      <c r="H46" s="85" t="s">
        <v>217</v>
      </c>
      <c r="I46" s="86" t="n">
        <v>0.4375</v>
      </c>
      <c r="J46" s="87" t="n">
        <v>255000</v>
      </c>
      <c r="K46" s="87" t="n">
        <v>501</v>
      </c>
    </row>
    <row r="47" customFormat="false" ht="15.75" hidden="false" customHeight="false" outlineLevel="0" collapsed="false">
      <c r="A47" s="85"/>
      <c r="B47" s="85" t="s">
        <v>218</v>
      </c>
      <c r="C47" s="86" t="n">
        <v>0.375</v>
      </c>
      <c r="D47" s="87" t="n">
        <v>431000</v>
      </c>
      <c r="E47" s="87" t="n">
        <v>567</v>
      </c>
      <c r="H47" s="85" t="s">
        <v>219</v>
      </c>
      <c r="I47" s="86" t="n">
        <v>0.416666666666667</v>
      </c>
      <c r="J47" s="87" t="n">
        <v>419000</v>
      </c>
      <c r="K47" s="87" t="n">
        <v>566</v>
      </c>
    </row>
    <row r="48" customFormat="false" ht="15.75" hidden="false" customHeight="false" outlineLevel="0" collapsed="false">
      <c r="A48" s="85"/>
      <c r="B48" s="85" t="s">
        <v>218</v>
      </c>
      <c r="C48" s="86" t="n">
        <v>0.395833333333333</v>
      </c>
      <c r="D48" s="87" t="n">
        <v>435000</v>
      </c>
      <c r="E48" s="87" t="n">
        <v>568</v>
      </c>
      <c r="H48" s="85" t="s">
        <v>219</v>
      </c>
      <c r="I48" s="86" t="n">
        <v>0.4375</v>
      </c>
      <c r="J48" s="87" t="n">
        <v>385000</v>
      </c>
      <c r="K48" s="87" t="n">
        <v>566</v>
      </c>
    </row>
    <row r="49" customFormat="false" ht="15.75" hidden="false" customHeight="false" outlineLevel="0" collapsed="false">
      <c r="A49" s="85"/>
      <c r="B49" s="85" t="s">
        <v>204</v>
      </c>
      <c r="C49" s="86" t="n">
        <v>0.375</v>
      </c>
      <c r="D49" s="87" t="n">
        <v>571000</v>
      </c>
      <c r="E49" s="87" t="n">
        <v>584</v>
      </c>
      <c r="H49" s="85" t="s">
        <v>220</v>
      </c>
      <c r="I49" s="86" t="n">
        <v>0.416666666666667</v>
      </c>
      <c r="J49" s="87" t="n">
        <v>437000</v>
      </c>
      <c r="K49" s="87" t="n">
        <v>583</v>
      </c>
    </row>
    <row r="50" customFormat="false" ht="15.75" hidden="false" customHeight="false" outlineLevel="0" collapsed="false">
      <c r="A50" s="85"/>
      <c r="B50" s="85" t="s">
        <v>204</v>
      </c>
      <c r="C50" s="86" t="n">
        <v>0.395833333333333</v>
      </c>
      <c r="D50" s="87" t="n">
        <v>467000</v>
      </c>
      <c r="E50" s="87" t="n">
        <v>585</v>
      </c>
      <c r="H50" s="85" t="s">
        <v>220</v>
      </c>
      <c r="I50" s="86" t="n">
        <v>0.4375</v>
      </c>
      <c r="J50" s="87" t="n">
        <v>433000</v>
      </c>
      <c r="K50" s="87" t="n">
        <v>584</v>
      </c>
    </row>
    <row r="51" customFormat="false" ht="15.75" hidden="false" customHeight="false" outlineLevel="0" collapsed="false">
      <c r="A51" s="85"/>
      <c r="B51" s="85" t="s">
        <v>221</v>
      </c>
      <c r="C51" s="86" t="n">
        <v>0.375</v>
      </c>
      <c r="D51" s="87" t="n">
        <v>510000</v>
      </c>
      <c r="E51" s="87" t="n">
        <v>601</v>
      </c>
      <c r="H51" s="85" t="s">
        <v>222</v>
      </c>
      <c r="I51" s="86" t="n">
        <v>0.416666666666667</v>
      </c>
      <c r="J51" s="87" t="n">
        <v>202000</v>
      </c>
      <c r="K51" s="87" t="n">
        <v>590</v>
      </c>
    </row>
    <row r="52" customFormat="false" ht="15.75" hidden="false" customHeight="false" outlineLevel="0" collapsed="false">
      <c r="A52" s="85"/>
      <c r="B52" s="85" t="s">
        <v>221</v>
      </c>
      <c r="C52" s="86" t="n">
        <v>0.395833333333333</v>
      </c>
      <c r="D52" s="87" t="n">
        <v>508000</v>
      </c>
      <c r="E52" s="87" t="n">
        <v>600</v>
      </c>
      <c r="H52" s="85" t="s">
        <v>222</v>
      </c>
      <c r="I52" s="86" t="n">
        <v>0.4375</v>
      </c>
      <c r="J52" s="87" t="n">
        <v>273000</v>
      </c>
      <c r="K52" s="87" t="n">
        <v>591</v>
      </c>
    </row>
    <row r="53" customFormat="false" ht="15.75" hidden="false" customHeight="false" outlineLevel="0" collapsed="false">
      <c r="A53" s="85"/>
      <c r="B53" s="85" t="s">
        <v>205</v>
      </c>
      <c r="C53" s="86" t="n">
        <v>0.375</v>
      </c>
      <c r="D53" s="87" t="n">
        <v>431000</v>
      </c>
      <c r="E53" s="87" t="n">
        <v>630</v>
      </c>
      <c r="H53" s="85" t="s">
        <v>223</v>
      </c>
      <c r="I53" s="86" t="n">
        <v>0.416666666666667</v>
      </c>
      <c r="J53" s="87" t="n">
        <v>142000</v>
      </c>
      <c r="K53" s="87" t="n">
        <v>559</v>
      </c>
    </row>
    <row r="54" customFormat="false" ht="15.75" hidden="false" customHeight="false" outlineLevel="0" collapsed="false">
      <c r="A54" s="85"/>
      <c r="B54" s="85" t="s">
        <v>205</v>
      </c>
      <c r="C54" s="86" t="n">
        <v>0.395833333333333</v>
      </c>
      <c r="D54" s="87" t="n">
        <v>456000</v>
      </c>
      <c r="E54" s="87" t="n">
        <v>629</v>
      </c>
      <c r="H54" s="85" t="s">
        <v>223</v>
      </c>
      <c r="I54" s="86" t="n">
        <v>0.4375</v>
      </c>
      <c r="J54" s="87" t="n">
        <v>275000</v>
      </c>
      <c r="K54" s="87" t="n">
        <v>559</v>
      </c>
    </row>
    <row r="55" customFormat="false" ht="15.75" hidden="false" customHeight="false" outlineLevel="0" collapsed="false">
      <c r="A55" s="85"/>
      <c r="B55" s="85" t="s">
        <v>224</v>
      </c>
      <c r="C55" s="86" t="n">
        <v>0.375</v>
      </c>
      <c r="D55" s="87" t="n">
        <v>168000</v>
      </c>
      <c r="E55" s="87" t="n">
        <v>527</v>
      </c>
      <c r="H55" s="85" t="s">
        <v>225</v>
      </c>
      <c r="I55" s="86" t="n">
        <v>0.416666666666667</v>
      </c>
      <c r="J55" s="87" t="n">
        <v>422000</v>
      </c>
      <c r="K55" s="87" t="n">
        <v>560</v>
      </c>
    </row>
    <row r="56" customFormat="false" ht="15.75" hidden="false" customHeight="false" outlineLevel="0" collapsed="false">
      <c r="A56" s="85"/>
      <c r="B56" s="85" t="s">
        <v>224</v>
      </c>
      <c r="C56" s="86" t="n">
        <v>0.395833333333333</v>
      </c>
      <c r="D56" s="87" t="n">
        <v>355000</v>
      </c>
      <c r="E56" s="87" t="n">
        <v>527</v>
      </c>
      <c r="H56" s="85" t="s">
        <v>225</v>
      </c>
      <c r="I56" s="86" t="n">
        <v>0.4375</v>
      </c>
      <c r="J56" s="87" t="n">
        <v>422000</v>
      </c>
      <c r="K56" s="87" t="n">
        <v>559</v>
      </c>
    </row>
    <row r="57" customFormat="false" ht="15.75" hidden="false" customHeight="false" outlineLevel="0" collapsed="false">
      <c r="A57" s="85"/>
      <c r="B57" s="85" t="s">
        <v>207</v>
      </c>
      <c r="C57" s="86" t="n">
        <v>0.375</v>
      </c>
      <c r="D57" s="87" t="n">
        <v>453000</v>
      </c>
      <c r="E57" s="87" t="n">
        <v>504</v>
      </c>
      <c r="H57" s="85" t="s">
        <v>226</v>
      </c>
      <c r="I57" s="86" t="n">
        <v>0.416666666666667</v>
      </c>
      <c r="J57" s="87" t="n">
        <v>460000</v>
      </c>
      <c r="K57" s="87" t="n">
        <v>602</v>
      </c>
    </row>
    <row r="58" customFormat="false" ht="15.75" hidden="false" customHeight="false" outlineLevel="0" collapsed="false">
      <c r="A58" s="85"/>
      <c r="B58" s="85" t="s">
        <v>207</v>
      </c>
      <c r="C58" s="86" t="n">
        <v>0.395833333333333</v>
      </c>
      <c r="D58" s="87" t="n">
        <v>485000</v>
      </c>
      <c r="E58" s="87" t="n">
        <v>503</v>
      </c>
      <c r="H58" s="85" t="s">
        <v>226</v>
      </c>
      <c r="I58" s="86" t="n">
        <v>0.4375</v>
      </c>
      <c r="J58" s="87" t="n">
        <v>304000</v>
      </c>
      <c r="K58" s="87" t="n">
        <v>603</v>
      </c>
    </row>
    <row r="59" customFormat="false" ht="15.75" hidden="false" customHeight="false" outlineLevel="0" collapsed="false">
      <c r="A59" s="85"/>
      <c r="B59" s="85" t="s">
        <v>227</v>
      </c>
      <c r="C59" s="86" t="n">
        <v>0.375</v>
      </c>
      <c r="D59" s="87" t="n">
        <v>567000</v>
      </c>
      <c r="E59" s="87" t="n">
        <v>660</v>
      </c>
      <c r="H59" s="85" t="s">
        <v>228</v>
      </c>
      <c r="I59" s="86" t="n">
        <v>0.416666666666667</v>
      </c>
      <c r="J59" s="87" t="n">
        <v>176000</v>
      </c>
      <c r="K59" s="87" t="n">
        <v>501</v>
      </c>
    </row>
    <row r="60" customFormat="false" ht="15.75" hidden="false" customHeight="false" outlineLevel="0" collapsed="false">
      <c r="A60" s="85"/>
      <c r="B60" s="85" t="s">
        <v>227</v>
      </c>
      <c r="C60" s="86" t="n">
        <v>0.395833333333333</v>
      </c>
      <c r="D60" s="87" t="n">
        <v>388000</v>
      </c>
      <c r="E60" s="87" t="n">
        <v>661</v>
      </c>
      <c r="H60" s="85" t="s">
        <v>228</v>
      </c>
      <c r="I60" s="86" t="n">
        <v>0.4375</v>
      </c>
      <c r="J60" s="87" t="n">
        <v>360000</v>
      </c>
      <c r="K60" s="87" t="n">
        <v>499</v>
      </c>
    </row>
    <row r="61" customFormat="false" ht="15.75" hidden="false" customHeight="false" outlineLevel="0" collapsed="false">
      <c r="A61" s="85"/>
      <c r="B61" s="85" t="s">
        <v>208</v>
      </c>
      <c r="C61" s="86" t="n">
        <v>0.375</v>
      </c>
      <c r="D61" s="87" t="n">
        <v>601000</v>
      </c>
      <c r="E61" s="87" t="n">
        <v>623</v>
      </c>
      <c r="H61" s="85" t="s">
        <v>229</v>
      </c>
      <c r="I61" s="86" t="n">
        <v>0.416666666666667</v>
      </c>
      <c r="J61" s="87" t="n">
        <v>210000</v>
      </c>
      <c r="K61" s="87" t="n">
        <v>469</v>
      </c>
    </row>
    <row r="62" customFormat="false" ht="15.75" hidden="false" customHeight="false" outlineLevel="0" collapsed="false">
      <c r="A62" s="85"/>
      <c r="B62" s="85" t="s">
        <v>208</v>
      </c>
      <c r="C62" s="86" t="n">
        <v>0.395833333333333</v>
      </c>
      <c r="D62" s="87" t="n">
        <v>810000</v>
      </c>
      <c r="E62" s="87" t="n">
        <v>623</v>
      </c>
      <c r="H62" s="85" t="s">
        <v>229</v>
      </c>
      <c r="I62" s="86" t="n">
        <v>0.4375</v>
      </c>
      <c r="J62" s="87" t="n">
        <v>260000</v>
      </c>
      <c r="K62" s="87" t="n">
        <v>469</v>
      </c>
    </row>
    <row r="63" customFormat="false" ht="15.75" hidden="false" customHeight="false" outlineLevel="0" collapsed="false">
      <c r="A63" s="85"/>
      <c r="B63" s="85" t="s">
        <v>230</v>
      </c>
      <c r="C63" s="86" t="n">
        <v>0.375</v>
      </c>
      <c r="D63" s="87" t="n">
        <v>399000</v>
      </c>
      <c r="E63" s="87" t="n">
        <v>582</v>
      </c>
      <c r="H63" s="85" t="s">
        <v>231</v>
      </c>
      <c r="I63" s="86" t="n">
        <v>0.416666666666667</v>
      </c>
      <c r="J63" s="87" t="n">
        <v>373000</v>
      </c>
      <c r="K63" s="87" t="n">
        <v>587</v>
      </c>
    </row>
    <row r="64" customFormat="false" ht="15.75" hidden="false" customHeight="false" outlineLevel="0" collapsed="false">
      <c r="A64" s="85"/>
      <c r="B64" s="85" t="s">
        <v>230</v>
      </c>
      <c r="C64" s="86" t="n">
        <v>0.395833333333333</v>
      </c>
      <c r="D64" s="87" t="n">
        <v>434000</v>
      </c>
      <c r="E64" s="87" t="n">
        <v>582</v>
      </c>
      <c r="H64" s="85" t="s">
        <v>231</v>
      </c>
      <c r="I64" s="86" t="n">
        <v>0.4375</v>
      </c>
      <c r="J64" s="87" t="n">
        <v>321000</v>
      </c>
      <c r="K64" s="87" t="n">
        <v>586</v>
      </c>
    </row>
    <row r="65" customFormat="false" ht="15.75" hidden="false" customHeight="false" outlineLevel="0" collapsed="false">
      <c r="A65" s="85"/>
      <c r="B65" s="85" t="s">
        <v>210</v>
      </c>
      <c r="C65" s="86" t="n">
        <v>0.375</v>
      </c>
      <c r="D65" s="87" t="n">
        <v>456000</v>
      </c>
      <c r="E65" s="87" t="n">
        <v>565</v>
      </c>
      <c r="H65" s="85" t="s">
        <v>232</v>
      </c>
      <c r="I65" s="86" t="n">
        <v>0.416666666666667</v>
      </c>
      <c r="J65" s="87" t="n">
        <v>245000</v>
      </c>
      <c r="K65" s="87" t="n">
        <v>520</v>
      </c>
    </row>
    <row r="66" customFormat="false" ht="15.75" hidden="false" customHeight="false" outlineLevel="0" collapsed="false">
      <c r="A66" s="85"/>
      <c r="B66" s="85" t="s">
        <v>210</v>
      </c>
      <c r="C66" s="86" t="n">
        <v>0.395833333333333</v>
      </c>
      <c r="D66" s="87" t="n">
        <v>295000</v>
      </c>
      <c r="E66" s="87" t="n">
        <v>565</v>
      </c>
      <c r="H66" s="85" t="s">
        <v>232</v>
      </c>
      <c r="I66" s="86" t="n">
        <v>0.4375</v>
      </c>
      <c r="J66" s="87" t="n">
        <v>245000</v>
      </c>
      <c r="K66" s="87" t="n">
        <v>520</v>
      </c>
    </row>
    <row r="67" customFormat="false" ht="15.75" hidden="false" customHeight="false" outlineLevel="0" collapsed="false">
      <c r="A67" s="85"/>
      <c r="B67" s="85" t="s">
        <v>233</v>
      </c>
      <c r="C67" s="86" t="n">
        <v>0.375</v>
      </c>
      <c r="D67" s="87" t="n">
        <v>358000</v>
      </c>
      <c r="E67" s="87" t="n">
        <v>514</v>
      </c>
      <c r="H67" s="85" t="s">
        <v>234</v>
      </c>
      <c r="I67" s="86" t="n">
        <v>0.416666666666667</v>
      </c>
      <c r="J67" s="87" t="n">
        <v>373000</v>
      </c>
      <c r="K67" s="87" t="n">
        <v>537</v>
      </c>
    </row>
    <row r="68" customFormat="false" ht="15.75" hidden="false" customHeight="false" outlineLevel="0" collapsed="false">
      <c r="A68" s="85"/>
      <c r="B68" s="85" t="s">
        <v>233</v>
      </c>
      <c r="C68" s="86" t="n">
        <v>0.395833333333333</v>
      </c>
      <c r="D68" s="87" t="n">
        <v>541000</v>
      </c>
      <c r="E68" s="87" t="n">
        <v>514</v>
      </c>
      <c r="H68" s="85" t="s">
        <v>234</v>
      </c>
      <c r="I68" s="86" t="n">
        <v>0.4375</v>
      </c>
      <c r="J68" s="87" t="n">
        <v>461000</v>
      </c>
      <c r="K68" s="87" t="n">
        <v>539</v>
      </c>
    </row>
    <row r="69" customFormat="false" ht="15.75" hidden="false" customHeight="false" outlineLevel="0" collapsed="false">
      <c r="A69" s="85"/>
      <c r="B69" s="85" t="s">
        <v>211</v>
      </c>
      <c r="C69" s="86" t="n">
        <v>0.375</v>
      </c>
      <c r="D69" s="87" t="n">
        <v>473000</v>
      </c>
      <c r="E69" s="87" t="n">
        <v>521</v>
      </c>
      <c r="H69" s="85" t="s">
        <v>235</v>
      </c>
      <c r="I69" s="86" t="n">
        <v>0.416666666666667</v>
      </c>
      <c r="J69" s="87" t="n">
        <v>267000</v>
      </c>
      <c r="K69" s="87" t="n">
        <v>546</v>
      </c>
    </row>
    <row r="70" customFormat="false" ht="15.75" hidden="false" customHeight="false" outlineLevel="0" collapsed="false">
      <c r="A70" s="85"/>
      <c r="B70" s="85" t="s">
        <v>211</v>
      </c>
      <c r="C70" s="86" t="n">
        <v>0.395833333333333</v>
      </c>
      <c r="D70" s="87" t="n">
        <v>535000</v>
      </c>
      <c r="E70" s="87" t="n">
        <v>521</v>
      </c>
      <c r="H70" s="85" t="s">
        <v>235</v>
      </c>
      <c r="I70" s="86" t="n">
        <v>0.4375</v>
      </c>
      <c r="J70" s="87" t="n">
        <v>119000</v>
      </c>
      <c r="K70" s="87" t="n">
        <v>546</v>
      </c>
    </row>
    <row r="71" customFormat="false" ht="15.75" hidden="false" customHeight="false" outlineLevel="0" collapsed="false">
      <c r="A71" s="85"/>
      <c r="B71" s="85" t="s">
        <v>236</v>
      </c>
      <c r="C71" s="86" t="n">
        <v>0.375</v>
      </c>
      <c r="D71" s="87" t="n">
        <v>247000</v>
      </c>
      <c r="E71" s="87" t="n">
        <v>511</v>
      </c>
      <c r="H71" s="85" t="s">
        <v>237</v>
      </c>
      <c r="I71" s="86" t="n">
        <v>0.416666666666667</v>
      </c>
      <c r="J71" s="87" t="n">
        <v>414000</v>
      </c>
      <c r="K71" s="87" t="n">
        <v>511</v>
      </c>
    </row>
    <row r="72" customFormat="false" ht="15.75" hidden="false" customHeight="false" outlineLevel="0" collapsed="false">
      <c r="A72" s="85"/>
      <c r="B72" s="85" t="s">
        <v>236</v>
      </c>
      <c r="C72" s="86" t="n">
        <v>0.395833333333333</v>
      </c>
      <c r="D72" s="87" t="n">
        <v>522000</v>
      </c>
      <c r="E72" s="87" t="n">
        <v>511</v>
      </c>
      <c r="H72" s="85" t="s">
        <v>237</v>
      </c>
      <c r="I72" s="86" t="n">
        <v>0.4375</v>
      </c>
      <c r="J72" s="87" t="n">
        <v>313000</v>
      </c>
      <c r="K72" s="87" t="n">
        <v>512</v>
      </c>
    </row>
    <row r="73" customFormat="false" ht="15.75" hidden="false" customHeight="false" outlineLevel="0" collapsed="false">
      <c r="A73" s="85"/>
      <c r="B73" s="85" t="s">
        <v>213</v>
      </c>
      <c r="C73" s="86" t="n">
        <v>0.375</v>
      </c>
      <c r="D73" s="87" t="n">
        <v>612000</v>
      </c>
      <c r="E73" s="87" t="n">
        <v>534</v>
      </c>
      <c r="H73" s="85" t="s">
        <v>238</v>
      </c>
      <c r="I73" s="86" t="n">
        <v>0.416666666666667</v>
      </c>
      <c r="J73" s="87" t="n">
        <v>386000</v>
      </c>
      <c r="K73" s="87" t="n">
        <v>544</v>
      </c>
    </row>
    <row r="74" customFormat="false" ht="15.75" hidden="false" customHeight="false" outlineLevel="0" collapsed="false">
      <c r="A74" s="85"/>
      <c r="B74" s="85" t="s">
        <v>213</v>
      </c>
      <c r="C74" s="86" t="n">
        <v>0.395833333333333</v>
      </c>
      <c r="D74" s="87" t="n">
        <v>549000</v>
      </c>
      <c r="E74" s="87" t="n">
        <v>534</v>
      </c>
      <c r="H74" s="85" t="s">
        <v>238</v>
      </c>
      <c r="I74" s="86" t="n">
        <v>0.4375</v>
      </c>
      <c r="J74" s="87" t="n">
        <v>433000</v>
      </c>
      <c r="K74" s="87" t="n">
        <v>544</v>
      </c>
    </row>
    <row r="75" customFormat="false" ht="15.75" hidden="false" customHeight="false" outlineLevel="0" collapsed="false">
      <c r="A75" s="85"/>
      <c r="B75" s="85" t="s">
        <v>239</v>
      </c>
      <c r="C75" s="86" t="n">
        <v>0.375</v>
      </c>
      <c r="D75" s="87" t="n">
        <v>707000</v>
      </c>
      <c r="E75" s="87" t="n">
        <v>621</v>
      </c>
      <c r="H75" s="85" t="s">
        <v>240</v>
      </c>
      <c r="I75" s="86" t="n">
        <v>0.416666666666667</v>
      </c>
      <c r="J75" s="87" t="n">
        <v>397000</v>
      </c>
      <c r="K75" s="87" t="n">
        <v>522</v>
      </c>
    </row>
    <row r="76" customFormat="false" ht="15.75" hidden="false" customHeight="false" outlineLevel="0" collapsed="false">
      <c r="A76" s="85"/>
      <c r="B76" s="85" t="s">
        <v>239</v>
      </c>
      <c r="C76" s="86" t="n">
        <v>0.395833333333333</v>
      </c>
      <c r="D76" s="87" t="n">
        <v>607000</v>
      </c>
      <c r="E76" s="87" t="n">
        <v>621</v>
      </c>
      <c r="H76" s="85" t="s">
        <v>240</v>
      </c>
      <c r="I76" s="86" t="n">
        <v>0.4375</v>
      </c>
      <c r="J76" s="87" t="n">
        <v>316000</v>
      </c>
      <c r="K76" s="87" t="n">
        <v>522</v>
      </c>
    </row>
    <row r="77" customFormat="false" ht="15.75" hidden="false" customHeight="false" outlineLevel="0" collapsed="false">
      <c r="A77" s="85"/>
      <c r="B77" s="85" t="s">
        <v>214</v>
      </c>
      <c r="C77" s="86" t="n">
        <v>0.375</v>
      </c>
      <c r="D77" s="87" t="n">
        <v>332000</v>
      </c>
      <c r="E77" s="87" t="n">
        <v>553</v>
      </c>
      <c r="H77" s="85" t="s">
        <v>241</v>
      </c>
      <c r="I77" s="86" t="n">
        <v>0.416666666666667</v>
      </c>
      <c r="J77" s="87" t="n">
        <v>326000</v>
      </c>
      <c r="K77" s="87" t="n">
        <v>521</v>
      </c>
    </row>
    <row r="78" customFormat="false" ht="15.75" hidden="false" customHeight="false" outlineLevel="0" collapsed="false">
      <c r="A78" s="85"/>
      <c r="B78" s="85" t="s">
        <v>214</v>
      </c>
      <c r="C78" s="86" t="n">
        <v>0.395833333333333</v>
      </c>
      <c r="D78" s="87" t="n">
        <v>385000</v>
      </c>
      <c r="E78" s="87" t="n">
        <v>553</v>
      </c>
      <c r="H78" s="85" t="s">
        <v>241</v>
      </c>
      <c r="I78" s="86" t="n">
        <v>0.4375</v>
      </c>
      <c r="J78" s="87" t="n">
        <v>372000</v>
      </c>
      <c r="K78" s="87" t="n">
        <v>521</v>
      </c>
    </row>
    <row r="79" customFormat="false" ht="15.75" hidden="false" customHeight="false" outlineLevel="0" collapsed="false">
      <c r="A79" s="85"/>
      <c r="B79" s="85" t="s">
        <v>242</v>
      </c>
      <c r="C79" s="86" t="n">
        <v>0.375</v>
      </c>
      <c r="D79" s="87" t="n">
        <v>455000</v>
      </c>
      <c r="E79" s="87" t="n">
        <v>535</v>
      </c>
      <c r="H79" s="85" t="s">
        <v>243</v>
      </c>
      <c r="I79" s="86" t="n">
        <v>0.416666666666667</v>
      </c>
      <c r="J79" s="87" t="n">
        <v>501000</v>
      </c>
      <c r="K79" s="87" t="n">
        <v>507</v>
      </c>
    </row>
    <row r="80" customFormat="false" ht="15.75" hidden="false" customHeight="false" outlineLevel="0" collapsed="false">
      <c r="A80" s="85"/>
      <c r="B80" s="85" t="s">
        <v>242</v>
      </c>
      <c r="C80" s="86" t="n">
        <v>0.395833333333333</v>
      </c>
      <c r="D80" s="87" t="n">
        <v>315000</v>
      </c>
      <c r="E80" s="87" t="n">
        <v>535</v>
      </c>
      <c r="H80" s="85" t="s">
        <v>243</v>
      </c>
      <c r="I80" s="86" t="n">
        <v>0.4375</v>
      </c>
      <c r="J80" s="87" t="n">
        <v>463000</v>
      </c>
      <c r="K80" s="87" t="n">
        <v>508</v>
      </c>
    </row>
    <row r="81" customFormat="false" ht="15.75" hidden="false" customHeight="false" outlineLevel="0" collapsed="false">
      <c r="A81" s="85"/>
      <c r="B81" s="85" t="s">
        <v>216</v>
      </c>
      <c r="C81" s="86" t="n">
        <v>0.375</v>
      </c>
      <c r="D81" s="87" t="n">
        <v>712000</v>
      </c>
      <c r="E81" s="87" t="n">
        <v>562</v>
      </c>
      <c r="H81" s="85" t="s">
        <v>244</v>
      </c>
      <c r="I81" s="86" t="n">
        <v>0.416666666666667</v>
      </c>
      <c r="J81" s="87" t="n">
        <v>196000</v>
      </c>
      <c r="K81" s="87" t="n">
        <v>642</v>
      </c>
    </row>
    <row r="82" customFormat="false" ht="15.75" hidden="false" customHeight="false" outlineLevel="0" collapsed="false">
      <c r="A82" s="85"/>
      <c r="B82" s="85" t="s">
        <v>216</v>
      </c>
      <c r="C82" s="86" t="n">
        <v>0.395833333333333</v>
      </c>
      <c r="D82" s="87" t="n">
        <v>911000</v>
      </c>
      <c r="E82" s="87" t="n">
        <v>562</v>
      </c>
      <c r="H82" s="85" t="s">
        <v>244</v>
      </c>
      <c r="I82" s="86" t="n">
        <v>0.4375</v>
      </c>
      <c r="J82" s="87" t="n">
        <v>253000</v>
      </c>
      <c r="K82" s="87" t="n">
        <v>643</v>
      </c>
    </row>
    <row r="83" customFormat="false" ht="15.75" hidden="false" customHeight="false" outlineLevel="0" collapsed="false">
      <c r="A83" s="85"/>
      <c r="B83" s="85" t="s">
        <v>245</v>
      </c>
      <c r="C83" s="86" t="n">
        <v>0.375</v>
      </c>
      <c r="D83" s="87" t="n">
        <v>443000</v>
      </c>
      <c r="E83" s="87" t="n">
        <v>551</v>
      </c>
      <c r="H83" s="85" t="s">
        <v>246</v>
      </c>
      <c r="I83" s="86" t="n">
        <v>0.416666666666667</v>
      </c>
      <c r="J83" s="87" t="n">
        <v>206000</v>
      </c>
      <c r="K83" s="87" t="n">
        <v>715</v>
      </c>
    </row>
    <row r="84" customFormat="false" ht="15.75" hidden="false" customHeight="false" outlineLevel="0" collapsed="false">
      <c r="A84" s="85"/>
      <c r="B84" s="85" t="s">
        <v>245</v>
      </c>
      <c r="C84" s="86" t="n">
        <v>0.395833333333333</v>
      </c>
      <c r="D84" s="87" t="n">
        <v>412000</v>
      </c>
      <c r="E84" s="87" t="n">
        <v>548</v>
      </c>
      <c r="H84" s="85" t="s">
        <v>246</v>
      </c>
      <c r="I84" s="86" t="n">
        <v>0.4375</v>
      </c>
      <c r="J84" s="87" t="n">
        <v>176000</v>
      </c>
      <c r="K84" s="87" t="n">
        <v>713</v>
      </c>
    </row>
    <row r="85" customFormat="false" ht="15.75" hidden="false" customHeight="false" outlineLevel="0" collapsed="false">
      <c r="A85" s="85"/>
      <c r="B85" s="85" t="s">
        <v>217</v>
      </c>
      <c r="C85" s="86" t="n">
        <v>0.375</v>
      </c>
      <c r="D85" s="87" t="n">
        <v>744000</v>
      </c>
      <c r="E85" s="87" t="n">
        <v>560</v>
      </c>
      <c r="H85" s="85" t="s">
        <v>247</v>
      </c>
      <c r="I85" s="86" t="n">
        <v>0.416666666666667</v>
      </c>
      <c r="J85" s="87" t="n">
        <v>35000</v>
      </c>
      <c r="K85" s="87" t="n">
        <v>620</v>
      </c>
    </row>
    <row r="86" customFormat="false" ht="15.75" hidden="false" customHeight="false" outlineLevel="0" collapsed="false">
      <c r="A86" s="85"/>
      <c r="B86" s="85" t="s">
        <v>217</v>
      </c>
      <c r="C86" s="86" t="n">
        <v>0.395833333333333</v>
      </c>
      <c r="D86" s="87" t="n">
        <v>611000</v>
      </c>
      <c r="E86" s="87" t="n">
        <v>560</v>
      </c>
      <c r="H86" s="85" t="s">
        <v>247</v>
      </c>
      <c r="I86" s="86" t="n">
        <v>0.4375</v>
      </c>
      <c r="J86" s="87" t="n">
        <v>67000</v>
      </c>
      <c r="K86" s="87" t="n">
        <v>622</v>
      </c>
    </row>
    <row r="87" customFormat="false" ht="15.75" hidden="false" customHeight="false" outlineLevel="0" collapsed="false">
      <c r="A87" s="85"/>
      <c r="B87" s="85" t="s">
        <v>248</v>
      </c>
      <c r="C87" s="86" t="n">
        <v>0.375</v>
      </c>
      <c r="D87" s="87" t="n">
        <v>310000</v>
      </c>
      <c r="E87" s="87" t="n">
        <v>581</v>
      </c>
      <c r="H87" s="85" t="s">
        <v>249</v>
      </c>
      <c r="I87" s="86" t="n">
        <v>0.416666666666667</v>
      </c>
      <c r="J87" s="87" t="n">
        <v>85000</v>
      </c>
      <c r="K87" s="87" t="n">
        <v>526</v>
      </c>
    </row>
    <row r="88" customFormat="false" ht="15.75" hidden="false" customHeight="false" outlineLevel="0" collapsed="false">
      <c r="A88" s="85"/>
      <c r="B88" s="85" t="s">
        <v>248</v>
      </c>
      <c r="C88" s="86" t="n">
        <v>0.395833333333333</v>
      </c>
      <c r="D88" s="87" t="n">
        <v>527000</v>
      </c>
      <c r="E88" s="87" t="n">
        <v>581</v>
      </c>
    </row>
    <row r="89" customFormat="false" ht="15.75" hidden="false" customHeight="false" outlineLevel="0" collapsed="false">
      <c r="A89" s="85"/>
      <c r="B89" s="85" t="s">
        <v>219</v>
      </c>
      <c r="C89" s="86" t="n">
        <v>0.375</v>
      </c>
      <c r="D89" s="87" t="n">
        <v>777000</v>
      </c>
      <c r="E89" s="87" t="n">
        <v>575</v>
      </c>
    </row>
    <row r="90" customFormat="false" ht="15.75" hidden="false" customHeight="false" outlineLevel="0" collapsed="false">
      <c r="A90" s="85"/>
      <c r="B90" s="85" t="s">
        <v>219</v>
      </c>
      <c r="C90" s="86" t="n">
        <v>0.395833333333333</v>
      </c>
      <c r="D90" s="87" t="n">
        <v>509000</v>
      </c>
      <c r="E90" s="87" t="n">
        <v>575</v>
      </c>
    </row>
    <row r="91" customFormat="false" ht="15.75" hidden="false" customHeight="false" outlineLevel="0" collapsed="false">
      <c r="A91" s="85"/>
      <c r="B91" s="85" t="s">
        <v>250</v>
      </c>
      <c r="C91" s="86" t="n">
        <v>0.375</v>
      </c>
      <c r="D91" s="87" t="n">
        <v>612000</v>
      </c>
      <c r="E91" s="87" t="n">
        <v>541</v>
      </c>
    </row>
    <row r="92" customFormat="false" ht="15.75" hidden="false" customHeight="false" outlineLevel="0" collapsed="false">
      <c r="A92" s="85"/>
      <c r="B92" s="85" t="s">
        <v>250</v>
      </c>
      <c r="C92" s="86" t="n">
        <v>0.395833333333333</v>
      </c>
      <c r="D92" s="87" t="n">
        <v>725000</v>
      </c>
      <c r="E92" s="87" t="n">
        <v>542</v>
      </c>
    </row>
    <row r="93" customFormat="false" ht="15.75" hidden="false" customHeight="false" outlineLevel="0" collapsed="false">
      <c r="A93" s="85"/>
      <c r="B93" s="85" t="s">
        <v>220</v>
      </c>
      <c r="C93" s="86" t="n">
        <v>0.375</v>
      </c>
      <c r="D93" s="87" t="n">
        <v>654000</v>
      </c>
      <c r="E93" s="87" t="n">
        <v>561</v>
      </c>
    </row>
    <row r="94" customFormat="false" ht="15.75" hidden="false" customHeight="false" outlineLevel="0" collapsed="false">
      <c r="A94" s="85"/>
      <c r="B94" s="85" t="s">
        <v>220</v>
      </c>
      <c r="C94" s="86" t="n">
        <v>0.395833333333333</v>
      </c>
      <c r="D94" s="87" t="n">
        <v>489000</v>
      </c>
      <c r="E94" s="87" t="n">
        <v>561</v>
      </c>
    </row>
    <row r="95" customFormat="false" ht="15.75" hidden="false" customHeight="false" outlineLevel="0" collapsed="false">
      <c r="A95" s="85"/>
      <c r="B95" s="85" t="s">
        <v>251</v>
      </c>
      <c r="C95" s="86" t="n">
        <v>0.375</v>
      </c>
      <c r="D95" s="87" t="n">
        <v>1090000</v>
      </c>
      <c r="E95" s="87" t="n">
        <v>623</v>
      </c>
    </row>
    <row r="96" customFormat="false" ht="15.75" hidden="false" customHeight="false" outlineLevel="0" collapsed="false">
      <c r="A96" s="85"/>
      <c r="B96" s="85" t="s">
        <v>251</v>
      </c>
      <c r="C96" s="86" t="n">
        <v>0.395833333333333</v>
      </c>
      <c r="D96" s="87" t="n">
        <v>1239000</v>
      </c>
      <c r="E96" s="87" t="n">
        <v>623</v>
      </c>
    </row>
    <row r="97" customFormat="false" ht="15.75" hidden="false" customHeight="false" outlineLevel="0" collapsed="false">
      <c r="A97" s="85"/>
      <c r="B97" s="85" t="s">
        <v>222</v>
      </c>
      <c r="C97" s="86" t="n">
        <v>0.375</v>
      </c>
      <c r="D97" s="87" t="n">
        <v>702000</v>
      </c>
      <c r="E97" s="87" t="n">
        <v>640</v>
      </c>
    </row>
    <row r="98" customFormat="false" ht="15.75" hidden="false" customHeight="false" outlineLevel="0" collapsed="false">
      <c r="A98" s="85"/>
      <c r="B98" s="85" t="s">
        <v>222</v>
      </c>
      <c r="C98" s="86" t="n">
        <v>0.395833333333333</v>
      </c>
      <c r="D98" s="87" t="n">
        <v>743000</v>
      </c>
      <c r="E98" s="87" t="n">
        <v>641</v>
      </c>
    </row>
    <row r="99" customFormat="false" ht="15.75" hidden="false" customHeight="false" outlineLevel="0" collapsed="false">
      <c r="A99" s="85"/>
      <c r="B99" s="85" t="s">
        <v>252</v>
      </c>
      <c r="C99" s="86" t="n">
        <v>0.375</v>
      </c>
      <c r="D99" s="87" t="n">
        <v>772000</v>
      </c>
      <c r="E99" s="87" t="n">
        <v>559</v>
      </c>
    </row>
    <row r="100" customFormat="false" ht="15.75" hidden="false" customHeight="false" outlineLevel="0" collapsed="false">
      <c r="A100" s="85"/>
      <c r="B100" s="85" t="s">
        <v>252</v>
      </c>
      <c r="C100" s="86" t="n">
        <v>0.395833333333333</v>
      </c>
      <c r="D100" s="87" t="n">
        <v>607000</v>
      </c>
      <c r="E100" s="87" t="n">
        <v>559</v>
      </c>
    </row>
    <row r="101" customFormat="false" ht="15.75" hidden="false" customHeight="false" outlineLevel="0" collapsed="false">
      <c r="A101" s="85"/>
      <c r="B101" s="85" t="s">
        <v>223</v>
      </c>
      <c r="C101" s="86" t="n">
        <v>0.375</v>
      </c>
      <c r="D101" s="87" t="n">
        <v>840000</v>
      </c>
      <c r="E101" s="87" t="n">
        <v>575</v>
      </c>
    </row>
    <row r="102" customFormat="false" ht="15.75" hidden="false" customHeight="false" outlineLevel="0" collapsed="false">
      <c r="A102" s="85"/>
      <c r="B102" s="85" t="s">
        <v>223</v>
      </c>
      <c r="C102" s="86" t="n">
        <v>0.395833333333333</v>
      </c>
      <c r="D102" s="87" t="n">
        <v>961000</v>
      </c>
      <c r="E102" s="87" t="n">
        <v>575</v>
      </c>
    </row>
    <row r="103" customFormat="false" ht="15.75" hidden="false" customHeight="false" outlineLevel="0" collapsed="false">
      <c r="A103" s="85"/>
      <c r="B103" s="85" t="s">
        <v>253</v>
      </c>
      <c r="C103" s="86" t="n">
        <v>0.375</v>
      </c>
      <c r="D103" s="87" t="n">
        <v>208000</v>
      </c>
      <c r="E103" s="87" t="n">
        <v>584</v>
      </c>
    </row>
    <row r="104" customFormat="false" ht="15.75" hidden="false" customHeight="false" outlineLevel="0" collapsed="false">
      <c r="A104" s="85"/>
      <c r="B104" s="85" t="s">
        <v>253</v>
      </c>
      <c r="C104" s="86" t="n">
        <v>0.395833333333333</v>
      </c>
      <c r="D104" s="87" t="n">
        <v>364000</v>
      </c>
      <c r="E104" s="87" t="n">
        <v>584</v>
      </c>
    </row>
    <row r="105" customFormat="false" ht="15.75" hidden="false" customHeight="false" outlineLevel="0" collapsed="false">
      <c r="A105" s="85"/>
      <c r="B105" s="85" t="s">
        <v>225</v>
      </c>
      <c r="C105" s="86" t="n">
        <v>0.375</v>
      </c>
      <c r="D105" s="87" t="n">
        <v>873000</v>
      </c>
      <c r="E105" s="87" t="n">
        <v>535</v>
      </c>
    </row>
    <row r="106" customFormat="false" ht="15.75" hidden="false" customHeight="false" outlineLevel="0" collapsed="false">
      <c r="A106" s="85"/>
      <c r="B106" s="85" t="s">
        <v>225</v>
      </c>
      <c r="C106" s="86" t="n">
        <v>0.395833333333333</v>
      </c>
      <c r="D106" s="87" t="n">
        <v>929000</v>
      </c>
      <c r="E106" s="87" t="n">
        <v>535</v>
      </c>
    </row>
    <row r="107" customFormat="false" ht="15.75" hidden="false" customHeight="false" outlineLevel="0" collapsed="false">
      <c r="A107" s="85"/>
      <c r="B107" s="85" t="s">
        <v>254</v>
      </c>
      <c r="C107" s="86" t="n">
        <v>0.375</v>
      </c>
      <c r="D107" s="87" t="n">
        <v>554000</v>
      </c>
      <c r="E107" s="87" t="n">
        <v>635</v>
      </c>
    </row>
    <row r="108" customFormat="false" ht="15.75" hidden="false" customHeight="false" outlineLevel="0" collapsed="false">
      <c r="A108" s="85"/>
      <c r="B108" s="85" t="s">
        <v>254</v>
      </c>
      <c r="C108" s="86" t="n">
        <v>0.395833333333333</v>
      </c>
      <c r="D108" s="87" t="n">
        <v>526000</v>
      </c>
      <c r="E108" s="87" t="n">
        <v>634</v>
      </c>
    </row>
    <row r="109" customFormat="false" ht="15.75" hidden="false" customHeight="false" outlineLevel="0" collapsed="false">
      <c r="A109" s="85"/>
      <c r="B109" s="85" t="s">
        <v>226</v>
      </c>
      <c r="C109" s="86" t="n">
        <v>0.375</v>
      </c>
      <c r="D109" s="87" t="n">
        <v>708000</v>
      </c>
      <c r="E109" s="87" t="n">
        <v>638</v>
      </c>
    </row>
    <row r="110" customFormat="false" ht="15.75" hidden="false" customHeight="false" outlineLevel="0" collapsed="false">
      <c r="A110" s="85"/>
      <c r="B110" s="85" t="s">
        <v>226</v>
      </c>
      <c r="C110" s="86" t="n">
        <v>0.395833333333333</v>
      </c>
      <c r="D110" s="87" t="n">
        <v>613000</v>
      </c>
      <c r="E110" s="87" t="n">
        <v>638</v>
      </c>
    </row>
    <row r="111" customFormat="false" ht="15.75" hidden="false" customHeight="false" outlineLevel="0" collapsed="false">
      <c r="A111" s="85"/>
      <c r="B111" s="85" t="s">
        <v>255</v>
      </c>
      <c r="C111" s="86" t="n">
        <v>0.375</v>
      </c>
      <c r="D111" s="87" t="n">
        <v>638000</v>
      </c>
      <c r="E111" s="87" t="n">
        <v>683</v>
      </c>
    </row>
    <row r="112" customFormat="false" ht="15.75" hidden="false" customHeight="false" outlineLevel="0" collapsed="false">
      <c r="A112" s="85"/>
      <c r="B112" s="85" t="s">
        <v>255</v>
      </c>
      <c r="C112" s="86" t="n">
        <v>0.395833333333333</v>
      </c>
      <c r="D112" s="87" t="n">
        <v>794000</v>
      </c>
      <c r="E112" s="87" t="n">
        <v>681</v>
      </c>
    </row>
    <row r="113" customFormat="false" ht="15.75" hidden="false" customHeight="false" outlineLevel="0" collapsed="false">
      <c r="A113" s="85"/>
      <c r="B113" s="85" t="s">
        <v>228</v>
      </c>
      <c r="C113" s="86" t="n">
        <v>0.375</v>
      </c>
      <c r="D113" s="87" t="n">
        <v>379000</v>
      </c>
      <c r="E113" s="87" t="n">
        <v>676</v>
      </c>
    </row>
    <row r="114" customFormat="false" ht="15.75" hidden="false" customHeight="false" outlineLevel="0" collapsed="false">
      <c r="A114" s="85"/>
      <c r="B114" s="85" t="s">
        <v>228</v>
      </c>
      <c r="C114" s="86" t="n">
        <v>0.395833333333333</v>
      </c>
      <c r="D114" s="87" t="n">
        <v>536000</v>
      </c>
      <c r="E114" s="87" t="n">
        <v>675</v>
      </c>
    </row>
    <row r="115" customFormat="false" ht="15.75" hidden="false" customHeight="false" outlineLevel="0" collapsed="false">
      <c r="A115" s="85"/>
      <c r="B115" s="85" t="s">
        <v>256</v>
      </c>
      <c r="C115" s="86" t="n">
        <v>0.375</v>
      </c>
      <c r="D115" s="87" t="n">
        <v>391000</v>
      </c>
      <c r="E115" s="87" t="n">
        <v>583</v>
      </c>
    </row>
    <row r="116" customFormat="false" ht="15.75" hidden="false" customHeight="false" outlineLevel="0" collapsed="false">
      <c r="A116" s="85"/>
      <c r="B116" s="85" t="s">
        <v>256</v>
      </c>
      <c r="C116" s="86" t="n">
        <v>0.395833333333333</v>
      </c>
      <c r="D116" s="87" t="n">
        <v>441000</v>
      </c>
      <c r="E116" s="87" t="n">
        <v>583</v>
      </c>
    </row>
    <row r="117" customFormat="false" ht="15.75" hidden="false" customHeight="false" outlineLevel="0" collapsed="false">
      <c r="A117" s="85"/>
      <c r="B117" s="85" t="s">
        <v>229</v>
      </c>
      <c r="C117" s="86" t="n">
        <v>0.375</v>
      </c>
      <c r="D117" s="87" t="n">
        <v>607000</v>
      </c>
      <c r="E117" s="87" t="n">
        <v>541</v>
      </c>
    </row>
    <row r="118" customFormat="false" ht="15.75" hidden="false" customHeight="false" outlineLevel="0" collapsed="false">
      <c r="A118" s="85"/>
      <c r="B118" s="85" t="s">
        <v>229</v>
      </c>
      <c r="C118" s="86" t="n">
        <v>0.395833333333333</v>
      </c>
      <c r="D118" s="87" t="n">
        <v>420000</v>
      </c>
      <c r="E118" s="87" t="n">
        <v>541</v>
      </c>
    </row>
    <row r="119" customFormat="false" ht="15.75" hidden="false" customHeight="false" outlineLevel="0" collapsed="false">
      <c r="A119" s="85"/>
      <c r="B119" s="85" t="s">
        <v>257</v>
      </c>
      <c r="C119" s="86" t="n">
        <v>0.375</v>
      </c>
      <c r="D119" s="87" t="n">
        <v>729000</v>
      </c>
      <c r="E119" s="87" t="n">
        <v>525</v>
      </c>
    </row>
    <row r="120" customFormat="false" ht="15.75" hidden="false" customHeight="false" outlineLevel="0" collapsed="false">
      <c r="A120" s="85"/>
      <c r="B120" s="85" t="s">
        <v>257</v>
      </c>
      <c r="C120" s="86" t="n">
        <v>0.395833333333333</v>
      </c>
      <c r="D120" s="87" t="n">
        <v>371000</v>
      </c>
      <c r="E120" s="87" t="n">
        <v>525</v>
      </c>
    </row>
    <row r="121" customFormat="false" ht="15.75" hidden="false" customHeight="false" outlineLevel="0" collapsed="false">
      <c r="A121" s="85"/>
      <c r="B121" s="85" t="s">
        <v>231</v>
      </c>
      <c r="C121" s="86" t="n">
        <v>0.375</v>
      </c>
      <c r="D121" s="87" t="n">
        <v>790000</v>
      </c>
      <c r="E121" s="87" t="n">
        <v>509</v>
      </c>
    </row>
    <row r="122" customFormat="false" ht="15.75" hidden="false" customHeight="false" outlineLevel="0" collapsed="false">
      <c r="A122" s="85"/>
      <c r="B122" s="85" t="s">
        <v>231</v>
      </c>
      <c r="C122" s="86" t="n">
        <v>0.395833333333333</v>
      </c>
      <c r="D122" s="87" t="n">
        <v>885000</v>
      </c>
      <c r="E122" s="87" t="n">
        <v>509</v>
      </c>
    </row>
    <row r="123" customFormat="false" ht="15.75" hidden="false" customHeight="false" outlineLevel="0" collapsed="false">
      <c r="A123" s="85"/>
      <c r="B123" s="85" t="s">
        <v>258</v>
      </c>
      <c r="C123" s="86" t="n">
        <v>0.375</v>
      </c>
      <c r="D123" s="87" t="n">
        <v>489000</v>
      </c>
      <c r="E123" s="87" t="n">
        <v>531</v>
      </c>
    </row>
    <row r="124" customFormat="false" ht="15.75" hidden="false" customHeight="false" outlineLevel="0" collapsed="false">
      <c r="A124" s="85"/>
      <c r="B124" s="85" t="s">
        <v>258</v>
      </c>
      <c r="C124" s="86" t="n">
        <v>0.395833333333333</v>
      </c>
      <c r="D124" s="87" t="n">
        <v>460000</v>
      </c>
      <c r="E124" s="87" t="n">
        <v>532</v>
      </c>
    </row>
    <row r="125" customFormat="false" ht="15.75" hidden="false" customHeight="false" outlineLevel="0" collapsed="false">
      <c r="A125" s="85"/>
      <c r="B125" s="85" t="s">
        <v>232</v>
      </c>
      <c r="C125" s="86" t="n">
        <v>0.375</v>
      </c>
      <c r="D125" s="87" t="n">
        <v>376000</v>
      </c>
      <c r="E125" s="87" t="n">
        <v>509</v>
      </c>
    </row>
    <row r="126" customFormat="false" ht="15.75" hidden="false" customHeight="false" outlineLevel="0" collapsed="false">
      <c r="A126" s="85"/>
      <c r="B126" s="85" t="s">
        <v>232</v>
      </c>
      <c r="C126" s="86" t="n">
        <v>0.395833333333333</v>
      </c>
      <c r="D126" s="87" t="n">
        <v>648000</v>
      </c>
      <c r="E126" s="87" t="n">
        <v>507</v>
      </c>
    </row>
    <row r="127" customFormat="false" ht="15.75" hidden="false" customHeight="false" outlineLevel="0" collapsed="false">
      <c r="A127" s="85"/>
      <c r="B127" s="85" t="s">
        <v>259</v>
      </c>
      <c r="C127" s="86" t="n">
        <v>0.375</v>
      </c>
      <c r="D127" s="87" t="n">
        <v>397000</v>
      </c>
      <c r="E127" s="87" t="n">
        <v>608</v>
      </c>
    </row>
    <row r="128" customFormat="false" ht="15.75" hidden="false" customHeight="false" outlineLevel="0" collapsed="false">
      <c r="A128" s="85"/>
      <c r="B128" s="85" t="s">
        <v>259</v>
      </c>
      <c r="C128" s="86" t="n">
        <v>0.395833333333333</v>
      </c>
      <c r="D128" s="87" t="n">
        <v>349000</v>
      </c>
      <c r="E128" s="87" t="n">
        <v>608</v>
      </c>
    </row>
    <row r="129" customFormat="false" ht="15.75" hidden="false" customHeight="false" outlineLevel="0" collapsed="false">
      <c r="A129" s="85"/>
      <c r="B129" s="85" t="s">
        <v>234</v>
      </c>
      <c r="C129" s="86" t="n">
        <v>0.375</v>
      </c>
      <c r="D129" s="87" t="n">
        <v>496000</v>
      </c>
      <c r="E129" s="87" t="n">
        <v>609</v>
      </c>
    </row>
    <row r="130" customFormat="false" ht="15.75" hidden="false" customHeight="false" outlineLevel="0" collapsed="false">
      <c r="A130" s="85"/>
      <c r="B130" s="85" t="s">
        <v>234</v>
      </c>
      <c r="C130" s="86" t="n">
        <v>0.395833333333333</v>
      </c>
      <c r="D130" s="87" t="n">
        <v>754000</v>
      </c>
      <c r="E130" s="87" t="n">
        <v>609</v>
      </c>
    </row>
    <row r="131" customFormat="false" ht="15.75" hidden="false" customHeight="false" outlineLevel="0" collapsed="false">
      <c r="A131" s="85"/>
      <c r="B131" s="85" t="s">
        <v>260</v>
      </c>
      <c r="C131" s="86" t="n">
        <v>0.375</v>
      </c>
      <c r="D131" s="87" t="n">
        <v>604000</v>
      </c>
      <c r="E131" s="87" t="n">
        <v>585</v>
      </c>
    </row>
    <row r="132" customFormat="false" ht="15.75" hidden="false" customHeight="false" outlineLevel="0" collapsed="false">
      <c r="A132" s="85"/>
      <c r="B132" s="85" t="s">
        <v>260</v>
      </c>
      <c r="C132" s="86" t="n">
        <v>0.395833333333333</v>
      </c>
      <c r="D132" s="87" t="n">
        <v>521000</v>
      </c>
      <c r="E132" s="87" t="n">
        <v>586</v>
      </c>
    </row>
    <row r="133" customFormat="false" ht="15.75" hidden="false" customHeight="false" outlineLevel="0" collapsed="false">
      <c r="A133" s="85"/>
      <c r="B133" s="85" t="s">
        <v>235</v>
      </c>
      <c r="C133" s="86" t="n">
        <v>0.375</v>
      </c>
      <c r="D133" s="87" t="n">
        <v>702000</v>
      </c>
      <c r="E133" s="87" t="n">
        <v>565</v>
      </c>
    </row>
    <row r="134" customFormat="false" ht="15.75" hidden="false" customHeight="false" outlineLevel="0" collapsed="false">
      <c r="A134" s="85"/>
      <c r="B134" s="85" t="s">
        <v>235</v>
      </c>
      <c r="C134" s="86" t="n">
        <v>0.395833333333333</v>
      </c>
      <c r="D134" s="87" t="n">
        <v>829000</v>
      </c>
      <c r="E134" s="87" t="n">
        <v>565</v>
      </c>
    </row>
    <row r="135" customFormat="false" ht="15.75" hidden="false" customHeight="false" outlineLevel="0" collapsed="false">
      <c r="A135" s="85"/>
      <c r="B135" s="85" t="s">
        <v>261</v>
      </c>
      <c r="C135" s="86" t="n">
        <v>0.375</v>
      </c>
      <c r="D135" s="87" t="n">
        <v>183000</v>
      </c>
      <c r="E135" s="87" t="n">
        <v>500</v>
      </c>
    </row>
    <row r="136" customFormat="false" ht="15.75" hidden="false" customHeight="false" outlineLevel="0" collapsed="false">
      <c r="A136" s="85"/>
      <c r="B136" s="85" t="s">
        <v>261</v>
      </c>
      <c r="C136" s="86" t="n">
        <v>0.395833333333333</v>
      </c>
      <c r="D136" s="87" t="n">
        <v>211000</v>
      </c>
      <c r="E136" s="87" t="n">
        <v>500</v>
      </c>
    </row>
    <row r="137" customFormat="false" ht="15.75" hidden="false" customHeight="false" outlineLevel="0" collapsed="false">
      <c r="A137" s="85"/>
      <c r="B137" s="85" t="s">
        <v>237</v>
      </c>
      <c r="C137" s="86" t="n">
        <v>0.375</v>
      </c>
      <c r="D137" s="87" t="n">
        <v>541000</v>
      </c>
      <c r="E137" s="87" t="n">
        <v>612</v>
      </c>
    </row>
    <row r="138" customFormat="false" ht="15.75" hidden="false" customHeight="false" outlineLevel="0" collapsed="false">
      <c r="A138" s="85"/>
      <c r="B138" s="85" t="s">
        <v>237</v>
      </c>
      <c r="C138" s="86" t="n">
        <v>0.395833333333333</v>
      </c>
      <c r="D138" s="87" t="n">
        <v>739000</v>
      </c>
      <c r="E138" s="87" t="n">
        <v>611</v>
      </c>
    </row>
    <row r="139" customFormat="false" ht="15.75" hidden="false" customHeight="false" outlineLevel="0" collapsed="false">
      <c r="A139" s="85"/>
      <c r="B139" s="85" t="s">
        <v>262</v>
      </c>
      <c r="C139" s="86" t="n">
        <v>0.375</v>
      </c>
      <c r="D139" s="87" t="n">
        <v>712000</v>
      </c>
      <c r="E139" s="87" t="n">
        <v>679</v>
      </c>
    </row>
    <row r="140" customFormat="false" ht="15.75" hidden="false" customHeight="false" outlineLevel="0" collapsed="false">
      <c r="A140" s="85"/>
      <c r="B140" s="85" t="s">
        <v>262</v>
      </c>
      <c r="C140" s="86" t="n">
        <v>0.395833333333333</v>
      </c>
      <c r="D140" s="87" t="n">
        <v>649000</v>
      </c>
      <c r="E140" s="87" t="n">
        <v>677</v>
      </c>
    </row>
    <row r="141" customFormat="false" ht="15.75" hidden="false" customHeight="false" outlineLevel="0" collapsed="false">
      <c r="A141" s="85"/>
      <c r="B141" s="85" t="s">
        <v>238</v>
      </c>
      <c r="C141" s="86" t="n">
        <v>0.375</v>
      </c>
      <c r="D141" s="87" t="n">
        <v>605000</v>
      </c>
      <c r="E141" s="87" t="n">
        <v>570</v>
      </c>
    </row>
    <row r="142" customFormat="false" ht="15.75" hidden="false" customHeight="false" outlineLevel="0" collapsed="false">
      <c r="A142" s="85"/>
      <c r="B142" s="85" t="s">
        <v>238</v>
      </c>
      <c r="C142" s="86" t="n">
        <v>0.395833333333333</v>
      </c>
      <c r="D142" s="87" t="n">
        <v>702000</v>
      </c>
      <c r="E142" s="87" t="n">
        <v>571</v>
      </c>
    </row>
    <row r="143" customFormat="false" ht="15.75" hidden="false" customHeight="false" outlineLevel="0" collapsed="false">
      <c r="A143" s="85"/>
      <c r="B143" s="85" t="s">
        <v>263</v>
      </c>
      <c r="C143" s="86" t="n">
        <v>0.375</v>
      </c>
      <c r="D143" s="87" t="n">
        <v>594000</v>
      </c>
      <c r="E143" s="87" t="n">
        <v>636</v>
      </c>
    </row>
    <row r="144" customFormat="false" ht="15.75" hidden="false" customHeight="false" outlineLevel="0" collapsed="false">
      <c r="A144" s="85"/>
      <c r="B144" s="85" t="s">
        <v>263</v>
      </c>
      <c r="C144" s="86" t="n">
        <v>0.395833333333333</v>
      </c>
      <c r="D144" s="87" t="n">
        <v>601000</v>
      </c>
      <c r="E144" s="87" t="n">
        <v>633</v>
      </c>
    </row>
    <row r="145" customFormat="false" ht="15.75" hidden="false" customHeight="false" outlineLevel="0" collapsed="false">
      <c r="A145" s="85"/>
      <c r="B145" s="85" t="s">
        <v>240</v>
      </c>
      <c r="C145" s="86" t="n">
        <v>0.375</v>
      </c>
      <c r="D145" s="87" t="n">
        <v>768000</v>
      </c>
      <c r="E145" s="87" t="n">
        <v>732</v>
      </c>
    </row>
    <row r="146" customFormat="false" ht="15.75" hidden="false" customHeight="false" outlineLevel="0" collapsed="false">
      <c r="A146" s="85"/>
      <c r="B146" s="85" t="s">
        <v>240</v>
      </c>
      <c r="C146" s="86" t="n">
        <v>0.395833333333333</v>
      </c>
      <c r="D146" s="87" t="n">
        <v>870000</v>
      </c>
      <c r="E146" s="87" t="n">
        <v>730</v>
      </c>
    </row>
    <row r="147" customFormat="false" ht="15.75" hidden="false" customHeight="false" outlineLevel="0" collapsed="false">
      <c r="A147" s="85"/>
      <c r="B147" s="85" t="s">
        <v>264</v>
      </c>
      <c r="C147" s="86" t="n">
        <v>0.375</v>
      </c>
      <c r="D147" s="87" t="n">
        <v>650000</v>
      </c>
      <c r="E147" s="87" t="n">
        <v>541</v>
      </c>
    </row>
    <row r="148" customFormat="false" ht="15.75" hidden="false" customHeight="false" outlineLevel="0" collapsed="false">
      <c r="A148" s="85"/>
      <c r="B148" s="85" t="s">
        <v>264</v>
      </c>
      <c r="C148" s="86" t="n">
        <v>0.395833333333333</v>
      </c>
      <c r="D148" s="87" t="n">
        <v>520000</v>
      </c>
      <c r="E148" s="87" t="n">
        <v>540</v>
      </c>
    </row>
    <row r="149" customFormat="false" ht="15.75" hidden="false" customHeight="false" outlineLevel="0" collapsed="false">
      <c r="A149" s="85"/>
      <c r="B149" s="85" t="s">
        <v>241</v>
      </c>
      <c r="C149" s="86" t="n">
        <v>0.375</v>
      </c>
      <c r="D149" s="87" t="n">
        <v>587000</v>
      </c>
      <c r="E149" s="87" t="n">
        <v>627</v>
      </c>
    </row>
    <row r="150" customFormat="false" ht="15.75" hidden="false" customHeight="false" outlineLevel="0" collapsed="false">
      <c r="A150" s="85"/>
      <c r="B150" s="85" t="s">
        <v>241</v>
      </c>
      <c r="C150" s="86" t="n">
        <v>0.395833333333333</v>
      </c>
      <c r="D150" s="87" t="n">
        <v>525000</v>
      </c>
      <c r="E150" s="87" t="n">
        <v>627</v>
      </c>
    </row>
    <row r="151" customFormat="false" ht="15.75" hidden="false" customHeight="false" outlineLevel="0" collapsed="false">
      <c r="A151" s="85"/>
      <c r="B151" s="85" t="s">
        <v>265</v>
      </c>
      <c r="C151" s="86" t="n">
        <v>0.375</v>
      </c>
      <c r="D151" s="87" t="n">
        <v>363000</v>
      </c>
      <c r="E151" s="87" t="n">
        <v>671</v>
      </c>
    </row>
    <row r="152" customFormat="false" ht="15.75" hidden="false" customHeight="false" outlineLevel="0" collapsed="false">
      <c r="A152" s="85"/>
      <c r="B152" s="85" t="s">
        <v>265</v>
      </c>
      <c r="C152" s="86" t="n">
        <v>0.395833333333333</v>
      </c>
      <c r="D152" s="87" t="n">
        <v>464000</v>
      </c>
      <c r="E152" s="87" t="n">
        <v>672</v>
      </c>
    </row>
    <row r="153" customFormat="false" ht="15.75" hidden="false" customHeight="false" outlineLevel="0" collapsed="false">
      <c r="A153" s="85"/>
      <c r="B153" s="85" t="s">
        <v>243</v>
      </c>
      <c r="C153" s="86" t="n">
        <v>0.375</v>
      </c>
      <c r="D153" s="87" t="n">
        <v>635000</v>
      </c>
      <c r="E153" s="87" t="n">
        <v>679</v>
      </c>
    </row>
    <row r="154" customFormat="false" ht="15.75" hidden="false" customHeight="false" outlineLevel="0" collapsed="false">
      <c r="A154" s="85"/>
      <c r="B154" s="85" t="s">
        <v>243</v>
      </c>
      <c r="C154" s="86" t="n">
        <v>0.395833333333333</v>
      </c>
      <c r="D154" s="87" t="n">
        <v>674000</v>
      </c>
      <c r="E154" s="87" t="n">
        <v>678</v>
      </c>
    </row>
    <row r="155" customFormat="false" ht="15.75" hidden="false" customHeight="false" outlineLevel="0" collapsed="false">
      <c r="A155" s="85"/>
      <c r="B155" s="85" t="s">
        <v>266</v>
      </c>
      <c r="C155" s="86" t="n">
        <v>0.375</v>
      </c>
      <c r="D155" s="87" t="n">
        <v>879000</v>
      </c>
      <c r="E155" s="87" t="n">
        <v>656</v>
      </c>
    </row>
    <row r="156" customFormat="false" ht="15.75" hidden="false" customHeight="false" outlineLevel="0" collapsed="false">
      <c r="A156" s="85"/>
      <c r="B156" s="85" t="s">
        <v>266</v>
      </c>
      <c r="C156" s="86" t="n">
        <v>0.395833333333333</v>
      </c>
      <c r="D156" s="87" t="n">
        <v>833000</v>
      </c>
      <c r="E156" s="87" t="n">
        <v>656</v>
      </c>
    </row>
    <row r="157" customFormat="false" ht="15.75" hidden="false" customHeight="false" outlineLevel="0" collapsed="false">
      <c r="A157" s="85"/>
      <c r="B157" s="85" t="s">
        <v>244</v>
      </c>
      <c r="C157" s="86" t="n">
        <v>0.375</v>
      </c>
      <c r="D157" s="87" t="n">
        <v>471000</v>
      </c>
      <c r="E157" s="87" t="n">
        <v>668</v>
      </c>
    </row>
    <row r="158" customFormat="false" ht="15.75" hidden="false" customHeight="false" outlineLevel="0" collapsed="false">
      <c r="A158" s="85"/>
      <c r="B158" s="85" t="s">
        <v>244</v>
      </c>
      <c r="C158" s="86" t="n">
        <v>0.395833333333333</v>
      </c>
      <c r="D158" s="87" t="n">
        <v>254000</v>
      </c>
      <c r="E158" s="87" t="n">
        <v>668</v>
      </c>
    </row>
    <row r="159" customFormat="false" ht="15.75" hidden="false" customHeight="false" outlineLevel="0" collapsed="false">
      <c r="A159" s="85"/>
      <c r="B159" s="85" t="s">
        <v>267</v>
      </c>
      <c r="C159" s="86" t="n">
        <v>0.375</v>
      </c>
      <c r="D159" s="87" t="n">
        <v>654000</v>
      </c>
      <c r="E159" s="87" t="n">
        <v>596</v>
      </c>
    </row>
    <row r="160" customFormat="false" ht="15.75" hidden="false" customHeight="false" outlineLevel="0" collapsed="false">
      <c r="A160" s="85"/>
      <c r="B160" s="85" t="s">
        <v>267</v>
      </c>
      <c r="C160" s="86" t="n">
        <v>0.395833333333333</v>
      </c>
      <c r="D160" s="87" t="n">
        <v>529000</v>
      </c>
      <c r="E160" s="87" t="n">
        <v>596</v>
      </c>
    </row>
    <row r="161" customFormat="false" ht="15.75" hidden="false" customHeight="false" outlineLevel="0" collapsed="false">
      <c r="A161" s="85"/>
      <c r="B161" s="85" t="s">
        <v>246</v>
      </c>
      <c r="C161" s="86" t="n">
        <v>0.375</v>
      </c>
      <c r="D161" s="87" t="n">
        <v>812000</v>
      </c>
      <c r="E161" s="87" t="n">
        <v>662</v>
      </c>
    </row>
    <row r="162" customFormat="false" ht="15.75" hidden="false" customHeight="false" outlineLevel="0" collapsed="false">
      <c r="A162" s="85"/>
      <c r="B162" s="85" t="s">
        <v>246</v>
      </c>
      <c r="C162" s="86" t="n">
        <v>0.395833333333333</v>
      </c>
      <c r="D162" s="87" t="n">
        <v>792000</v>
      </c>
      <c r="E162" s="87" t="n">
        <v>662</v>
      </c>
    </row>
    <row r="163" customFormat="false" ht="15.75" hidden="false" customHeight="false" outlineLevel="0" collapsed="false">
      <c r="A163" s="85"/>
      <c r="B163" s="85" t="s">
        <v>268</v>
      </c>
      <c r="C163" s="86" t="n">
        <v>0.375</v>
      </c>
      <c r="D163" s="87" t="n">
        <v>835000</v>
      </c>
      <c r="E163" s="87" t="n">
        <v>616</v>
      </c>
    </row>
    <row r="164" customFormat="false" ht="15.75" hidden="false" customHeight="false" outlineLevel="0" collapsed="false">
      <c r="A164" s="85"/>
      <c r="B164" s="85" t="s">
        <v>268</v>
      </c>
      <c r="C164" s="86" t="n">
        <v>0.395833333333333</v>
      </c>
      <c r="D164" s="87" t="n">
        <v>664000</v>
      </c>
      <c r="E164" s="87" t="n">
        <v>617</v>
      </c>
    </row>
    <row r="165" customFormat="false" ht="15.75" hidden="false" customHeight="false" outlineLevel="0" collapsed="false">
      <c r="A165" s="85"/>
      <c r="B165" s="85" t="s">
        <v>247</v>
      </c>
      <c r="C165" s="86" t="n">
        <v>0.375</v>
      </c>
      <c r="D165" s="87" t="n">
        <v>264000</v>
      </c>
      <c r="E165" s="87" t="n">
        <v>665</v>
      </c>
    </row>
    <row r="166" customFormat="false" ht="15.75" hidden="false" customHeight="false" outlineLevel="0" collapsed="false">
      <c r="A166" s="85"/>
      <c r="B166" s="85" t="s">
        <v>247</v>
      </c>
      <c r="C166" s="86" t="n">
        <v>0.395833333333333</v>
      </c>
      <c r="D166" s="87" t="n">
        <v>431000</v>
      </c>
      <c r="E166" s="87" t="n">
        <v>664</v>
      </c>
    </row>
    <row r="167" customFormat="false" ht="15.75" hidden="false" customHeight="false" outlineLevel="0" collapsed="false">
      <c r="A167" s="85"/>
      <c r="B167" s="85" t="s">
        <v>269</v>
      </c>
      <c r="C167" s="86" t="n">
        <v>0.375</v>
      </c>
      <c r="D167" s="87" t="n">
        <v>466000</v>
      </c>
      <c r="E167" s="87" t="n">
        <v>589</v>
      </c>
    </row>
    <row r="168" customFormat="false" ht="15.75" hidden="false" customHeight="false" outlineLevel="0" collapsed="false">
      <c r="A168" s="85"/>
      <c r="B168" s="85" t="s">
        <v>269</v>
      </c>
      <c r="C168" s="86" t="n">
        <v>0.395833333333333</v>
      </c>
      <c r="D168" s="87" t="n">
        <v>509000</v>
      </c>
      <c r="E168" s="87" t="n">
        <v>590</v>
      </c>
    </row>
    <row r="169" customFormat="false" ht="15.75" hidden="false" customHeight="false" outlineLevel="0" collapsed="false">
      <c r="A169" s="85"/>
      <c r="B169" s="85" t="s">
        <v>249</v>
      </c>
      <c r="C169" s="86" t="n">
        <v>0.375</v>
      </c>
      <c r="D169" s="87" t="n">
        <v>681000</v>
      </c>
      <c r="E169" s="87" t="n">
        <v>681</v>
      </c>
    </row>
    <row r="170" customFormat="false" ht="15.75" hidden="false" customHeight="false" outlineLevel="0" collapsed="false">
      <c r="A170" s="85"/>
      <c r="B170" s="85" t="s">
        <v>249</v>
      </c>
      <c r="C170" s="86" t="n">
        <v>0.395833333333333</v>
      </c>
      <c r="D170" s="87" t="n">
        <v>661000</v>
      </c>
      <c r="E170" s="87" t="n">
        <v>683</v>
      </c>
    </row>
    <row r="171" customFormat="false" ht="15.75" hidden="false" customHeight="false" outlineLevel="0" collapsed="false">
      <c r="A171" s="85"/>
      <c r="B171" s="85" t="s">
        <v>270</v>
      </c>
      <c r="C171" s="86" t="n">
        <v>0.375</v>
      </c>
      <c r="D171" s="87" t="n">
        <v>479000</v>
      </c>
      <c r="E171" s="87" t="n">
        <v>515</v>
      </c>
    </row>
    <row r="172" customFormat="false" ht="15.75" hidden="false" customHeight="false" outlineLevel="0" collapsed="false">
      <c r="A172" s="85"/>
      <c r="B172" s="85" t="s">
        <v>270</v>
      </c>
      <c r="C172" s="86" t="n">
        <v>0.395833333333333</v>
      </c>
      <c r="D172" s="87" t="n">
        <v>852000</v>
      </c>
      <c r="E172" s="87" t="n">
        <v>515</v>
      </c>
    </row>
    <row r="173" customFormat="false" ht="15.75" hidden="false" customHeight="false" outlineLevel="0" collapsed="false">
      <c r="A173" s="85"/>
      <c r="B173" s="85" t="s">
        <v>271</v>
      </c>
      <c r="C173" s="86" t="n">
        <v>0.375</v>
      </c>
      <c r="D173" s="87" t="n">
        <v>805000</v>
      </c>
      <c r="E173" s="87" t="n">
        <v>663</v>
      </c>
    </row>
    <row r="174" customFormat="false" ht="15.75" hidden="false" customHeight="false" outlineLevel="0" collapsed="false">
      <c r="A174" s="85"/>
      <c r="B174" s="85" t="s">
        <v>271</v>
      </c>
      <c r="C174" s="86" t="n">
        <v>0.395833333333333</v>
      </c>
      <c r="D174" s="87" t="n">
        <v>1064000</v>
      </c>
      <c r="E174" s="87" t="n">
        <v>660</v>
      </c>
    </row>
    <row r="175" customFormat="false" ht="15.75" hidden="false" customHeight="false" outlineLevel="0" collapsed="false">
      <c r="A175" s="85"/>
      <c r="B175" s="85" t="s">
        <v>272</v>
      </c>
      <c r="C175" s="86" t="n">
        <v>0.375</v>
      </c>
      <c r="D175" s="87" t="n">
        <v>685000</v>
      </c>
      <c r="E175" s="87" t="n">
        <v>609</v>
      </c>
    </row>
    <row r="176" customFormat="false" ht="15.75" hidden="false" customHeight="false" outlineLevel="0" collapsed="false">
      <c r="A176" s="85"/>
      <c r="B176" s="85" t="s">
        <v>272</v>
      </c>
      <c r="C176" s="86" t="n">
        <v>0.395833333333333</v>
      </c>
      <c r="D176" s="87" t="n">
        <v>756000</v>
      </c>
      <c r="E176" s="87" t="n">
        <v>609</v>
      </c>
    </row>
    <row r="177" customFormat="false" ht="15.75" hidden="false" customHeight="false" outlineLevel="0" collapsed="false">
      <c r="A177" s="85"/>
      <c r="B177" s="85" t="s">
        <v>273</v>
      </c>
      <c r="C177" s="86" t="n">
        <v>0.375</v>
      </c>
      <c r="D177" s="87" t="n">
        <v>737000</v>
      </c>
      <c r="E177" s="87" t="n">
        <v>561</v>
      </c>
    </row>
    <row r="178" customFormat="false" ht="15.75" hidden="false" customHeight="false" outlineLevel="0" collapsed="false">
      <c r="A178" s="85"/>
      <c r="B178" s="85" t="s">
        <v>273</v>
      </c>
      <c r="C178" s="86" t="n">
        <v>0.395833333333333</v>
      </c>
      <c r="D178" s="87" t="n">
        <v>382000</v>
      </c>
      <c r="E178" s="87" t="n">
        <v>559</v>
      </c>
    </row>
    <row r="179" customFormat="false" ht="15.75" hidden="false" customHeight="false" outlineLevel="0" collapsed="false">
      <c r="A179" s="85"/>
      <c r="B179" s="85" t="s">
        <v>274</v>
      </c>
      <c r="C179" s="86" t="n">
        <v>0.375</v>
      </c>
      <c r="D179" s="87" t="n">
        <v>262000</v>
      </c>
      <c r="E179" s="87" t="n">
        <v>577</v>
      </c>
    </row>
    <row r="180" customFormat="false" ht="15.75" hidden="false" customHeight="false" outlineLevel="0" collapsed="false">
      <c r="A180" s="85"/>
      <c r="B180" s="85" t="s">
        <v>274</v>
      </c>
      <c r="C180" s="86" t="n">
        <v>0.395833333333333</v>
      </c>
      <c r="D180" s="87" t="n">
        <v>606000</v>
      </c>
      <c r="E180" s="87" t="n">
        <v>577</v>
      </c>
    </row>
    <row r="181" customFormat="false" ht="15.75" hidden="false" customHeight="false" outlineLevel="0" collapsed="false">
      <c r="A181" s="85"/>
      <c r="B181" s="85" t="s">
        <v>275</v>
      </c>
      <c r="C181" s="86" t="n">
        <v>0.375</v>
      </c>
      <c r="D181" s="87" t="n">
        <v>391000</v>
      </c>
      <c r="E181" s="87" t="n">
        <v>647</v>
      </c>
    </row>
    <row r="182" customFormat="false" ht="15.75" hidden="false" customHeight="false" outlineLevel="0" collapsed="false">
      <c r="A182" s="85"/>
      <c r="B182" s="85" t="s">
        <v>275</v>
      </c>
      <c r="C182" s="86" t="n">
        <v>0.395833333333333</v>
      </c>
      <c r="D182" s="87" t="n">
        <v>347000</v>
      </c>
      <c r="E182" s="87" t="n">
        <v>648</v>
      </c>
    </row>
    <row r="183" customFormat="false" ht="15.75" hidden="false" customHeight="false" outlineLevel="0" collapsed="false">
      <c r="A183" s="85"/>
      <c r="B183" s="85" t="s">
        <v>276</v>
      </c>
      <c r="C183" s="86" t="n">
        <v>0.375</v>
      </c>
      <c r="D183" s="87" t="n">
        <v>402000</v>
      </c>
      <c r="E183" s="87" t="n">
        <v>712</v>
      </c>
    </row>
    <row r="184" customFormat="false" ht="15.75" hidden="false" customHeight="false" outlineLevel="0" collapsed="false">
      <c r="A184" s="85"/>
      <c r="B184" s="85" t="s">
        <v>276</v>
      </c>
      <c r="C184" s="86" t="n">
        <v>0.395833333333333</v>
      </c>
      <c r="D184" s="87" t="n">
        <v>343000</v>
      </c>
      <c r="E184" s="87" t="n">
        <v>710</v>
      </c>
    </row>
    <row r="185" customFormat="false" ht="15.75" hidden="false" customHeight="false" outlineLevel="0" collapsed="false">
      <c r="A185" s="85"/>
      <c r="B185" s="85" t="s">
        <v>277</v>
      </c>
      <c r="C185" s="86" t="n">
        <v>0.375</v>
      </c>
      <c r="D185" s="87" t="n">
        <v>428000</v>
      </c>
      <c r="E185" s="87" t="n">
        <v>729</v>
      </c>
    </row>
    <row r="186" customFormat="false" ht="15.75" hidden="false" customHeight="false" outlineLevel="0" collapsed="false">
      <c r="A186" s="85"/>
      <c r="B186" s="85" t="s">
        <v>277</v>
      </c>
      <c r="C186" s="86" t="n">
        <v>0.395833333333333</v>
      </c>
      <c r="D186" s="87" t="n">
        <v>746000</v>
      </c>
      <c r="E186" s="87" t="n">
        <v>730</v>
      </c>
    </row>
    <row r="187" customFormat="false" ht="15.75" hidden="false" customHeight="false" outlineLevel="0" collapsed="false">
      <c r="A187" s="85"/>
      <c r="B187" s="85" t="s">
        <v>278</v>
      </c>
      <c r="C187" s="86" t="n">
        <v>0.375</v>
      </c>
      <c r="D187" s="87" t="n">
        <v>414000</v>
      </c>
      <c r="E187" s="87" t="n">
        <v>511</v>
      </c>
    </row>
    <row r="188" customFormat="false" ht="15.75" hidden="false" customHeight="false" outlineLevel="0" collapsed="false">
      <c r="A188" s="85"/>
      <c r="B188" s="85" t="s">
        <v>278</v>
      </c>
      <c r="C188" s="86" t="n">
        <v>0.395833333333333</v>
      </c>
      <c r="D188" s="87" t="n">
        <v>485000</v>
      </c>
      <c r="E188" s="87" t="n">
        <v>512</v>
      </c>
    </row>
    <row r="189" customFormat="false" ht="15.75" hidden="false" customHeight="false" outlineLevel="0" collapsed="false">
      <c r="A189" s="85"/>
      <c r="B189" s="85" t="s">
        <v>279</v>
      </c>
      <c r="C189" s="86" t="n">
        <v>0.375</v>
      </c>
      <c r="D189" s="87" t="n">
        <v>656000</v>
      </c>
      <c r="E189" s="87" t="n">
        <v>565</v>
      </c>
    </row>
    <row r="190" customFormat="false" ht="15.75" hidden="false" customHeight="false" outlineLevel="0" collapsed="false">
      <c r="A190" s="85"/>
      <c r="B190" s="85" t="s">
        <v>279</v>
      </c>
      <c r="C190" s="86" t="n">
        <v>0.395833333333333</v>
      </c>
      <c r="D190" s="87" t="n">
        <v>996000</v>
      </c>
      <c r="E190" s="87" t="n">
        <v>567</v>
      </c>
    </row>
    <row r="191" customFormat="false" ht="15.75" hidden="false" customHeight="false" outlineLevel="0" collapsed="false">
      <c r="A191" s="85"/>
      <c r="B191" s="85" t="s">
        <v>280</v>
      </c>
      <c r="C191" s="86" t="n">
        <v>0.375</v>
      </c>
      <c r="D191" s="87" t="n">
        <v>582000</v>
      </c>
      <c r="E191" s="87" t="n">
        <v>747</v>
      </c>
    </row>
    <row r="192" customFormat="false" ht="15.75" hidden="false" customHeight="false" outlineLevel="0" collapsed="false">
      <c r="A192" s="85"/>
      <c r="B192" s="85" t="s">
        <v>280</v>
      </c>
      <c r="C192" s="86" t="n">
        <v>0.395833333333333</v>
      </c>
      <c r="D192" s="87" t="n">
        <v>749000</v>
      </c>
      <c r="E192" s="87" t="n">
        <v>745</v>
      </c>
    </row>
    <row r="193" customFormat="false" ht="15.75" hidden="false" customHeight="false" outlineLevel="0" collapsed="false">
      <c r="A193" s="85"/>
      <c r="B193" s="85" t="s">
        <v>281</v>
      </c>
      <c r="C193" s="86" t="n">
        <v>0.375</v>
      </c>
      <c r="D193" s="87" t="n">
        <v>583000</v>
      </c>
      <c r="E193" s="87" t="n">
        <v>699</v>
      </c>
    </row>
    <row r="194" customFormat="false" ht="15.75" hidden="false" customHeight="false" outlineLevel="0" collapsed="false">
      <c r="A194" s="85"/>
      <c r="B194" s="85" t="s">
        <v>281</v>
      </c>
      <c r="C194" s="86" t="n">
        <v>0.395833333333333</v>
      </c>
      <c r="D194" s="87" t="n">
        <v>789000</v>
      </c>
      <c r="E194" s="87" t="n">
        <v>700</v>
      </c>
    </row>
    <row r="195" customFormat="false" ht="15.75" hidden="false" customHeight="false" outlineLevel="0" collapsed="false">
      <c r="A195" s="85"/>
      <c r="B195" s="85" t="s">
        <v>282</v>
      </c>
      <c r="C195" s="86" t="n">
        <v>0.375</v>
      </c>
      <c r="D195" s="87" t="n">
        <v>703000</v>
      </c>
      <c r="E195" s="87" t="n">
        <v>621</v>
      </c>
    </row>
    <row r="196" customFormat="false" ht="15.75" hidden="false" customHeight="false" outlineLevel="0" collapsed="false">
      <c r="A196" s="85"/>
      <c r="B196" s="85" t="s">
        <v>282</v>
      </c>
      <c r="C196" s="86" t="n">
        <v>0.395833333333333</v>
      </c>
      <c r="D196" s="87" t="n">
        <v>586000</v>
      </c>
      <c r="E196" s="87" t="n">
        <v>620</v>
      </c>
    </row>
    <row r="197" customFormat="false" ht="15.75" hidden="false" customHeight="false" outlineLevel="0" collapsed="false">
      <c r="A197" s="85"/>
      <c r="B197" s="85" t="s">
        <v>283</v>
      </c>
      <c r="C197" s="86" t="n">
        <v>0.375</v>
      </c>
      <c r="D197" s="87" t="n">
        <v>679000</v>
      </c>
      <c r="E197" s="87" t="n">
        <v>694</v>
      </c>
    </row>
    <row r="198" customFormat="false" ht="15.75" hidden="false" customHeight="false" outlineLevel="0" collapsed="false">
      <c r="A198" s="85"/>
      <c r="B198" s="85" t="s">
        <v>283</v>
      </c>
      <c r="C198" s="86" t="n">
        <v>0.395833333333333</v>
      </c>
      <c r="D198" s="87" t="n">
        <v>961000</v>
      </c>
      <c r="E198" s="87" t="n">
        <v>696</v>
      </c>
    </row>
    <row r="199" customFormat="false" ht="15.75" hidden="false" customHeight="false" outlineLevel="0" collapsed="false">
      <c r="A199" s="85"/>
      <c r="B199" s="85" t="s">
        <v>284</v>
      </c>
      <c r="C199" s="86" t="n">
        <v>0.375</v>
      </c>
      <c r="D199" s="87" t="n">
        <v>812000</v>
      </c>
      <c r="E199" s="87" t="n">
        <v>517</v>
      </c>
    </row>
    <row r="200" customFormat="false" ht="15.75" hidden="false" customHeight="false" outlineLevel="0" collapsed="false">
      <c r="A200" s="85"/>
      <c r="B200" s="85" t="s">
        <v>284</v>
      </c>
      <c r="C200" s="86" t="n">
        <v>0.395833333333333</v>
      </c>
      <c r="D200" s="87" t="n">
        <v>757000</v>
      </c>
      <c r="E200" s="87" t="n">
        <v>517</v>
      </c>
    </row>
    <row r="201" customFormat="false" ht="15.75" hidden="false" customHeight="false" outlineLevel="0" collapsed="false">
      <c r="A201" s="85"/>
      <c r="B201" s="85" t="s">
        <v>285</v>
      </c>
      <c r="C201" s="86" t="n">
        <v>0.375</v>
      </c>
      <c r="D201" s="87" t="n">
        <v>1140000</v>
      </c>
      <c r="E201" s="87" t="n">
        <v>518</v>
      </c>
    </row>
    <row r="202" customFormat="false" ht="15.75" hidden="false" customHeight="false" outlineLevel="0" collapsed="false">
      <c r="A202" s="85"/>
      <c r="B202" s="85" t="s">
        <v>285</v>
      </c>
      <c r="C202" s="86" t="n">
        <v>0.395833333333333</v>
      </c>
      <c r="D202" s="87" t="n">
        <v>806000</v>
      </c>
      <c r="E202" s="87" t="n">
        <v>516</v>
      </c>
    </row>
    <row r="203" customFormat="false" ht="15.75" hidden="false" customHeight="false" outlineLevel="0" collapsed="false">
      <c r="A203" s="85"/>
      <c r="B203" s="85" t="s">
        <v>286</v>
      </c>
      <c r="C203" s="86" t="n">
        <v>0.375</v>
      </c>
      <c r="D203" s="87" t="n">
        <v>570000</v>
      </c>
      <c r="E203" s="87" t="n">
        <v>667</v>
      </c>
    </row>
    <row r="204" customFormat="false" ht="15.75" hidden="false" customHeight="false" outlineLevel="0" collapsed="false">
      <c r="A204" s="85"/>
      <c r="B204" s="85" t="s">
        <v>286</v>
      </c>
      <c r="C204" s="86" t="n">
        <v>0.395833333333333</v>
      </c>
      <c r="D204" s="87" t="n">
        <v>548000</v>
      </c>
      <c r="E204" s="87" t="n">
        <v>666</v>
      </c>
    </row>
    <row r="205" customFormat="false" ht="15.75" hidden="false" customHeight="false" outlineLevel="0" collapsed="false">
      <c r="A205" s="85"/>
      <c r="B205" s="85" t="s">
        <v>287</v>
      </c>
      <c r="C205" s="86" t="n">
        <v>0.375</v>
      </c>
      <c r="D205" s="87" t="n">
        <v>685000</v>
      </c>
      <c r="E205" s="87" t="n">
        <v>708</v>
      </c>
    </row>
    <row r="206" customFormat="false" ht="15.75" hidden="false" customHeight="false" outlineLevel="0" collapsed="false">
      <c r="A206" s="85"/>
      <c r="B206" s="85" t="s">
        <v>287</v>
      </c>
      <c r="C206" s="86" t="n">
        <v>0.395833333333333</v>
      </c>
      <c r="D206" s="87" t="n">
        <v>916000</v>
      </c>
      <c r="E206" s="87" t="n">
        <v>708</v>
      </c>
    </row>
    <row r="207" customFormat="false" ht="15.75" hidden="false" customHeight="false" outlineLevel="0" collapsed="false">
      <c r="A207" s="85"/>
      <c r="B207" s="85" t="s">
        <v>288</v>
      </c>
      <c r="C207" s="86" t="n">
        <v>0.375</v>
      </c>
      <c r="D207" s="87" t="n">
        <v>493000</v>
      </c>
      <c r="E207" s="87" t="n">
        <v>657</v>
      </c>
    </row>
    <row r="208" customFormat="false" ht="15.75" hidden="false" customHeight="false" outlineLevel="0" collapsed="false">
      <c r="A208" s="85"/>
      <c r="B208" s="85" t="s">
        <v>288</v>
      </c>
      <c r="C208" s="86" t="n">
        <v>0.395833333333333</v>
      </c>
      <c r="D208" s="87" t="n">
        <v>432000</v>
      </c>
      <c r="E208" s="87" t="n">
        <v>658</v>
      </c>
    </row>
    <row r="209" customFormat="false" ht="15.75" hidden="false" customHeight="false" outlineLevel="0" collapsed="false">
      <c r="A209" s="85"/>
      <c r="B209" s="85" t="s">
        <v>289</v>
      </c>
      <c r="C209" s="86" t="n">
        <v>0.375</v>
      </c>
      <c r="D209" s="87" t="n">
        <v>675000</v>
      </c>
      <c r="E209" s="87" t="n">
        <v>676</v>
      </c>
    </row>
    <row r="210" customFormat="false" ht="15.75" hidden="false" customHeight="false" outlineLevel="0" collapsed="false">
      <c r="A210" s="85"/>
      <c r="B210" s="85" t="s">
        <v>289</v>
      </c>
      <c r="C210" s="86" t="n">
        <v>0.395833333333333</v>
      </c>
      <c r="D210" s="87" t="n">
        <v>583000</v>
      </c>
      <c r="E210" s="87" t="n">
        <v>677</v>
      </c>
    </row>
    <row r="211" customFormat="false" ht="15.75" hidden="false" customHeight="false" outlineLevel="0" collapsed="false">
      <c r="A211" s="85"/>
      <c r="B211" s="85" t="s">
        <v>290</v>
      </c>
      <c r="C211" s="86" t="n">
        <v>0.375</v>
      </c>
      <c r="D211" s="87" t="n">
        <v>493000</v>
      </c>
      <c r="E211" s="87" t="n">
        <v>556</v>
      </c>
    </row>
    <row r="212" customFormat="false" ht="15.75" hidden="false" customHeight="false" outlineLevel="0" collapsed="false">
      <c r="A212" s="85"/>
      <c r="B212" s="85" t="s">
        <v>290</v>
      </c>
      <c r="C212" s="86" t="n">
        <v>0.395833333333333</v>
      </c>
      <c r="D212" s="87" t="n">
        <v>452000</v>
      </c>
      <c r="E212" s="87" t="n">
        <v>556</v>
      </c>
    </row>
    <row r="213" customFormat="false" ht="15.75" hidden="false" customHeight="false" outlineLevel="0" collapsed="false">
      <c r="A213" s="85"/>
      <c r="B213" s="85" t="s">
        <v>291</v>
      </c>
      <c r="C213" s="86" t="n">
        <v>0.375</v>
      </c>
      <c r="D213" s="87" t="n">
        <v>541000</v>
      </c>
      <c r="E213" s="87" t="n">
        <v>607</v>
      </c>
    </row>
    <row r="214" customFormat="false" ht="15.75" hidden="false" customHeight="false" outlineLevel="0" collapsed="false">
      <c r="A214" s="85"/>
      <c r="B214" s="85" t="s">
        <v>291</v>
      </c>
      <c r="C214" s="86" t="n">
        <v>0.395833333333333</v>
      </c>
      <c r="D214" s="87" t="n">
        <v>642000</v>
      </c>
      <c r="E214" s="87" t="n">
        <v>608</v>
      </c>
    </row>
    <row r="215" customFormat="false" ht="15.75" hidden="false" customHeight="false" outlineLevel="0" collapsed="false">
      <c r="A215" s="85"/>
      <c r="B215" s="85" t="s">
        <v>292</v>
      </c>
      <c r="C215" s="86" t="n">
        <v>0.375</v>
      </c>
      <c r="D215" s="87" t="n">
        <v>627000</v>
      </c>
      <c r="E215" s="87" t="n">
        <v>634</v>
      </c>
    </row>
    <row r="216" customFormat="false" ht="15.75" hidden="false" customHeight="false" outlineLevel="0" collapsed="false">
      <c r="A216" s="85"/>
      <c r="B216" s="85" t="s">
        <v>292</v>
      </c>
      <c r="C216" s="86" t="n">
        <v>0.395833333333333</v>
      </c>
      <c r="D216" s="87" t="n">
        <v>528000</v>
      </c>
      <c r="E216" s="87" t="n">
        <v>633</v>
      </c>
    </row>
    <row r="217" customFormat="false" ht="15.75" hidden="false" customHeight="false" outlineLevel="0" collapsed="false">
      <c r="A217" s="85"/>
      <c r="B217" s="85" t="s">
        <v>293</v>
      </c>
      <c r="C217" s="86" t="n">
        <v>0.375</v>
      </c>
      <c r="D217" s="87" t="n">
        <v>749000</v>
      </c>
      <c r="E217" s="87" t="n">
        <v>598</v>
      </c>
    </row>
    <row r="218" customFormat="false" ht="15.75" hidden="false" customHeight="false" outlineLevel="0" collapsed="false">
      <c r="A218" s="85"/>
      <c r="B218" s="85" t="s">
        <v>293</v>
      </c>
      <c r="C218" s="86" t="n">
        <v>0.395833333333333</v>
      </c>
      <c r="D218" s="87" t="n">
        <v>619000</v>
      </c>
      <c r="E218" s="87" t="n">
        <v>597</v>
      </c>
    </row>
    <row r="219" customFormat="false" ht="15.75" hidden="false" customHeight="false" outlineLevel="0" collapsed="false">
      <c r="A219" s="85"/>
      <c r="B219" s="85" t="s">
        <v>294</v>
      </c>
      <c r="C219" s="86" t="n">
        <v>0.375</v>
      </c>
      <c r="D219" s="87" t="n">
        <v>371000</v>
      </c>
      <c r="E219" s="87" t="n">
        <v>612</v>
      </c>
    </row>
    <row r="220" customFormat="false" ht="15.75" hidden="false" customHeight="false" outlineLevel="0" collapsed="false">
      <c r="A220" s="85"/>
      <c r="B220" s="85" t="s">
        <v>294</v>
      </c>
      <c r="C220" s="86" t="n">
        <v>0.395833333333333</v>
      </c>
      <c r="D220" s="87" t="n">
        <v>397000</v>
      </c>
      <c r="E220" s="87" t="n">
        <v>612</v>
      </c>
    </row>
    <row r="221" customFormat="false" ht="15.75" hidden="false" customHeight="false" outlineLevel="0" collapsed="false">
      <c r="A221" s="85"/>
      <c r="B221" s="85" t="s">
        <v>295</v>
      </c>
      <c r="C221" s="86" t="n">
        <v>0.375</v>
      </c>
      <c r="D221" s="87" t="n">
        <v>466000</v>
      </c>
      <c r="E221" s="87" t="n">
        <v>566</v>
      </c>
    </row>
    <row r="222" customFormat="false" ht="15.75" hidden="false" customHeight="false" outlineLevel="0" collapsed="false">
      <c r="A222" s="85"/>
      <c r="B222" s="85" t="s">
        <v>295</v>
      </c>
      <c r="C222" s="86" t="n">
        <v>0.395833333333333</v>
      </c>
      <c r="D222" s="87" t="n">
        <v>338000</v>
      </c>
      <c r="E222" s="87" t="n">
        <v>567</v>
      </c>
    </row>
    <row r="223" customFormat="false" ht="15.75" hidden="false" customHeight="false" outlineLevel="0" collapsed="false">
      <c r="A223" s="85"/>
      <c r="B223" s="85" t="s">
        <v>296</v>
      </c>
      <c r="C223" s="86" t="n">
        <v>0.375</v>
      </c>
      <c r="D223" s="87" t="n">
        <v>542000</v>
      </c>
      <c r="E223" s="87" t="n">
        <v>606</v>
      </c>
    </row>
    <row r="224" customFormat="false" ht="15.75" hidden="false" customHeight="false" outlineLevel="0" collapsed="false">
      <c r="A224" s="85"/>
      <c r="B224" s="85" t="s">
        <v>296</v>
      </c>
      <c r="C224" s="86" t="n">
        <v>0.395833333333333</v>
      </c>
      <c r="D224" s="87" t="n">
        <v>587000</v>
      </c>
      <c r="E224" s="87" t="n">
        <v>606</v>
      </c>
    </row>
    <row r="225" customFormat="false" ht="15.75" hidden="false" customHeight="false" outlineLevel="0" collapsed="false">
      <c r="A225" s="85"/>
      <c r="B225" s="85" t="s">
        <v>297</v>
      </c>
      <c r="C225" s="86" t="n">
        <v>0.375</v>
      </c>
      <c r="D225" s="87" t="n">
        <v>712000</v>
      </c>
      <c r="E225" s="87" t="n">
        <v>628</v>
      </c>
    </row>
    <row r="226" customFormat="false" ht="15.75" hidden="false" customHeight="false" outlineLevel="0" collapsed="false">
      <c r="A226" s="85"/>
      <c r="B226" s="85" t="s">
        <v>297</v>
      </c>
      <c r="C226" s="86" t="n">
        <v>0.395833333333333</v>
      </c>
      <c r="D226" s="87" t="n">
        <v>623000</v>
      </c>
      <c r="E226" s="87" t="n">
        <v>628</v>
      </c>
    </row>
    <row r="227" customFormat="false" ht="15.75" hidden="false" customHeight="false" outlineLevel="0" collapsed="false">
      <c r="A227" s="85"/>
      <c r="B227" s="85" t="s">
        <v>298</v>
      </c>
      <c r="C227" s="86" t="n">
        <v>0.375</v>
      </c>
      <c r="D227" s="87" t="n">
        <v>354000</v>
      </c>
      <c r="E227" s="87" t="n">
        <v>603</v>
      </c>
    </row>
    <row r="228" customFormat="false" ht="15.75" hidden="false" customHeight="false" outlineLevel="0" collapsed="false">
      <c r="A228" s="85"/>
      <c r="B228" s="85" t="s">
        <v>298</v>
      </c>
      <c r="C228" s="86" t="n">
        <v>0.395833333333333</v>
      </c>
      <c r="D228" s="87" t="n">
        <v>428000</v>
      </c>
      <c r="E228" s="87" t="n">
        <v>604</v>
      </c>
    </row>
    <row r="229" customFormat="false" ht="15.75" hidden="false" customHeight="false" outlineLevel="0" collapsed="false">
      <c r="A229" s="85"/>
      <c r="B229" s="85" t="s">
        <v>299</v>
      </c>
      <c r="C229" s="86" t="n">
        <v>0.375</v>
      </c>
      <c r="D229" s="87" t="n">
        <v>495000</v>
      </c>
      <c r="E229" s="87" t="n">
        <v>610</v>
      </c>
    </row>
    <row r="230" customFormat="false" ht="15.75" hidden="false" customHeight="false" outlineLevel="0" collapsed="false">
      <c r="A230" s="85"/>
      <c r="B230" s="85" t="s">
        <v>299</v>
      </c>
      <c r="C230" s="86" t="n">
        <v>0.395833333333333</v>
      </c>
      <c r="D230" s="87" t="n">
        <v>522000</v>
      </c>
      <c r="E230" s="87" t="n">
        <v>610</v>
      </c>
    </row>
    <row r="231" customFormat="false" ht="15.75" hidden="false" customHeight="false" outlineLevel="0" collapsed="false">
      <c r="A231" s="85"/>
      <c r="B231" s="85" t="s">
        <v>300</v>
      </c>
      <c r="C231" s="86" t="n">
        <v>0.375</v>
      </c>
      <c r="D231" s="87" t="n">
        <v>484000</v>
      </c>
      <c r="E231" s="87" t="n">
        <v>568</v>
      </c>
    </row>
    <row r="232" customFormat="false" ht="15.75" hidden="false" customHeight="false" outlineLevel="0" collapsed="false">
      <c r="A232" s="85"/>
      <c r="B232" s="85" t="s">
        <v>300</v>
      </c>
      <c r="C232" s="86" t="n">
        <v>0.395833333333333</v>
      </c>
      <c r="D232" s="87" t="n">
        <v>449000</v>
      </c>
      <c r="E232" s="87" t="n">
        <v>567</v>
      </c>
    </row>
    <row r="233" customFormat="false" ht="15.75" hidden="false" customHeight="false" outlineLevel="0" collapsed="false">
      <c r="A233" s="85"/>
      <c r="B233" s="85" t="s">
        <v>301</v>
      </c>
      <c r="C233" s="86" t="n">
        <v>0.375</v>
      </c>
      <c r="D233" s="87" t="n">
        <v>361000</v>
      </c>
      <c r="E233" s="87" t="n">
        <v>576</v>
      </c>
    </row>
    <row r="234" customFormat="false" ht="15.75" hidden="false" customHeight="false" outlineLevel="0" collapsed="false">
      <c r="A234" s="85"/>
      <c r="B234" s="85" t="s">
        <v>301</v>
      </c>
      <c r="C234" s="86" t="n">
        <v>0.395833333333333</v>
      </c>
      <c r="D234" s="87" t="n">
        <v>374000</v>
      </c>
      <c r="E234" s="87" t="n">
        <v>574</v>
      </c>
    </row>
    <row r="235" customFormat="false" ht="15.75" hidden="false" customHeight="false" outlineLevel="0" collapsed="false">
      <c r="A235" s="85"/>
      <c r="B235" s="85" t="s">
        <v>302</v>
      </c>
      <c r="C235" s="86" t="n">
        <v>0.375</v>
      </c>
      <c r="D235" s="87" t="n">
        <v>640000</v>
      </c>
      <c r="E235" s="87" t="n">
        <v>685</v>
      </c>
    </row>
    <row r="236" customFormat="false" ht="15.75" hidden="false" customHeight="false" outlineLevel="0" collapsed="false">
      <c r="A236" s="85"/>
      <c r="B236" s="85" t="s">
        <v>302</v>
      </c>
      <c r="C236" s="86" t="n">
        <v>0.395833333333333</v>
      </c>
      <c r="D236" s="87" t="n">
        <v>579000</v>
      </c>
      <c r="E236" s="87" t="n">
        <v>685</v>
      </c>
    </row>
    <row r="237" customFormat="false" ht="15.75" hidden="false" customHeight="false" outlineLevel="0" collapsed="false">
      <c r="A237" s="85"/>
      <c r="B237" s="85" t="s">
        <v>303</v>
      </c>
      <c r="C237" s="86" t="n">
        <v>0.375</v>
      </c>
      <c r="D237" s="87" t="n">
        <v>758000</v>
      </c>
      <c r="E237" s="87" t="n">
        <v>682</v>
      </c>
    </row>
    <row r="238" customFormat="false" ht="15.75" hidden="false" customHeight="false" outlineLevel="0" collapsed="false">
      <c r="A238" s="85"/>
      <c r="B238" s="85" t="s">
        <v>303</v>
      </c>
      <c r="C238" s="86" t="n">
        <v>0.395833333333333</v>
      </c>
      <c r="D238" s="87" t="n">
        <v>974000</v>
      </c>
      <c r="E238" s="87" t="n">
        <v>682</v>
      </c>
    </row>
    <row r="239" customFormat="false" ht="15.75" hidden="false" customHeight="false" outlineLevel="0" collapsed="false">
      <c r="A239" s="85"/>
      <c r="B239" s="85" t="s">
        <v>304</v>
      </c>
      <c r="C239" s="86" t="n">
        <v>0.375</v>
      </c>
      <c r="D239" s="87" t="n">
        <v>438000</v>
      </c>
      <c r="E239" s="87" t="n">
        <v>680</v>
      </c>
    </row>
    <row r="240" customFormat="false" ht="15.75" hidden="false" customHeight="false" outlineLevel="0" collapsed="false">
      <c r="A240" s="85"/>
      <c r="B240" s="85" t="s">
        <v>304</v>
      </c>
      <c r="C240" s="86" t="n">
        <v>0.395833333333333</v>
      </c>
      <c r="D240" s="87" t="n">
        <v>629000</v>
      </c>
      <c r="E240" s="87" t="n">
        <v>678</v>
      </c>
    </row>
    <row r="241" customFormat="false" ht="15.75" hidden="false" customHeight="false" outlineLevel="0" collapsed="false">
      <c r="A241" s="85"/>
      <c r="B241" s="85" t="s">
        <v>305</v>
      </c>
      <c r="C241" s="86" t="n">
        <v>0.375</v>
      </c>
      <c r="D241" s="87" t="n">
        <v>482000</v>
      </c>
      <c r="E241" s="87" t="n">
        <v>721</v>
      </c>
    </row>
    <row r="242" customFormat="false" ht="15.75" hidden="false" customHeight="false" outlineLevel="0" collapsed="false">
      <c r="A242" s="85"/>
      <c r="B242" s="85" t="s">
        <v>305</v>
      </c>
      <c r="C242" s="86" t="n">
        <v>0.395833333333333</v>
      </c>
      <c r="D242" s="87" t="n">
        <v>340000</v>
      </c>
      <c r="E242" s="87" t="n">
        <v>723</v>
      </c>
    </row>
    <row r="243" customFormat="false" ht="15.75" hidden="false" customHeight="false" outlineLevel="0" collapsed="false">
      <c r="A243" s="85"/>
      <c r="B243" s="85" t="s">
        <v>306</v>
      </c>
      <c r="C243" s="86" t="n">
        <v>0.375</v>
      </c>
      <c r="D243" s="87" t="n">
        <v>471000</v>
      </c>
      <c r="E243" s="87" t="n">
        <v>592</v>
      </c>
    </row>
    <row r="244" customFormat="false" ht="15.75" hidden="false" customHeight="false" outlineLevel="0" collapsed="false">
      <c r="A244" s="85"/>
      <c r="B244" s="85" t="s">
        <v>306</v>
      </c>
      <c r="C244" s="86" t="n">
        <v>0.395833333333333</v>
      </c>
      <c r="D244" s="87" t="n">
        <v>551000</v>
      </c>
      <c r="E244" s="87" t="n">
        <v>594</v>
      </c>
    </row>
    <row r="245" customFormat="false" ht="15.75" hidden="false" customHeight="false" outlineLevel="0" collapsed="false">
      <c r="A245" s="85"/>
      <c r="B245" s="85" t="s">
        <v>307</v>
      </c>
      <c r="C245" s="86" t="n">
        <v>0.375</v>
      </c>
      <c r="D245" s="87" t="n">
        <v>877000</v>
      </c>
      <c r="E245" s="87" t="n">
        <v>533</v>
      </c>
    </row>
    <row r="246" customFormat="false" ht="15.75" hidden="false" customHeight="false" outlineLevel="0" collapsed="false">
      <c r="A246" s="85"/>
      <c r="B246" s="85" t="s">
        <v>307</v>
      </c>
      <c r="C246" s="86" t="n">
        <v>0.395833333333333</v>
      </c>
      <c r="D246" s="87" t="n">
        <v>929000</v>
      </c>
      <c r="E246" s="87" t="n">
        <v>537</v>
      </c>
    </row>
    <row r="247" customFormat="false" ht="15.75" hidden="false" customHeight="false" outlineLevel="0" collapsed="false">
      <c r="A247" s="85"/>
      <c r="B247" s="85" t="s">
        <v>308</v>
      </c>
      <c r="C247" s="86" t="n">
        <v>0.375</v>
      </c>
      <c r="D247" s="87" t="n">
        <v>695000</v>
      </c>
      <c r="E247" s="87" t="n">
        <v>682</v>
      </c>
    </row>
    <row r="248" customFormat="false" ht="15.75" hidden="false" customHeight="false" outlineLevel="0" collapsed="false">
      <c r="A248" s="85"/>
      <c r="B248" s="85" t="s">
        <v>308</v>
      </c>
      <c r="C248" s="86" t="n">
        <v>0.395833333333333</v>
      </c>
      <c r="D248" s="87" t="n">
        <v>780000</v>
      </c>
      <c r="E248" s="87" t="n">
        <v>684</v>
      </c>
    </row>
    <row r="249" customFormat="false" ht="15.75" hidden="false" customHeight="false" outlineLevel="0" collapsed="false">
      <c r="A249" s="85"/>
      <c r="B249" s="85" t="s">
        <v>309</v>
      </c>
      <c r="C249" s="86" t="n">
        <v>0.375</v>
      </c>
      <c r="D249" s="87" t="n">
        <v>414000</v>
      </c>
      <c r="E249" s="87" t="n">
        <v>695</v>
      </c>
    </row>
    <row r="250" customFormat="false" ht="15.75" hidden="false" customHeight="false" outlineLevel="0" collapsed="false">
      <c r="A250" s="85"/>
      <c r="B250" s="85" t="s">
        <v>309</v>
      </c>
      <c r="C250" s="86" t="n">
        <v>0.395833333333333</v>
      </c>
      <c r="D250" s="87" t="n">
        <v>517000</v>
      </c>
      <c r="E250" s="87" t="n">
        <v>696</v>
      </c>
    </row>
    <row r="251" customFormat="false" ht="15.75" hidden="false" customHeight="false" outlineLevel="0" collapsed="false">
      <c r="A251" s="85"/>
      <c r="B251" s="85" t="s">
        <v>310</v>
      </c>
      <c r="C251" s="86" t="n">
        <v>0.375</v>
      </c>
      <c r="D251" s="87" t="n">
        <v>420000</v>
      </c>
      <c r="E251" s="87" t="n">
        <v>623</v>
      </c>
    </row>
    <row r="252" customFormat="false" ht="15.75" hidden="false" customHeight="false" outlineLevel="0" collapsed="false">
      <c r="A252" s="85"/>
      <c r="B252" s="85" t="s">
        <v>310</v>
      </c>
      <c r="C252" s="86" t="n">
        <v>0.395833333333333</v>
      </c>
      <c r="D252" s="87" t="n">
        <v>676000</v>
      </c>
      <c r="E252" s="87" t="n">
        <v>621</v>
      </c>
    </row>
    <row r="253" customFormat="false" ht="15.75" hidden="false" customHeight="false" outlineLevel="0" collapsed="false">
      <c r="A253" s="85"/>
      <c r="B253" s="85" t="s">
        <v>311</v>
      </c>
      <c r="C253" s="86" t="n">
        <v>0.375</v>
      </c>
      <c r="D253" s="87" t="n">
        <v>469000</v>
      </c>
      <c r="E253" s="87" t="n">
        <v>642</v>
      </c>
    </row>
    <row r="254" customFormat="false" ht="15.75" hidden="false" customHeight="false" outlineLevel="0" collapsed="false">
      <c r="A254" s="85"/>
      <c r="B254" s="85" t="s">
        <v>311</v>
      </c>
      <c r="C254" s="86" t="n">
        <v>0.395833333333333</v>
      </c>
      <c r="D254" s="87" t="n">
        <v>798000</v>
      </c>
      <c r="E254" s="87" t="n">
        <v>644</v>
      </c>
    </row>
    <row r="255" customFormat="false" ht="15.75" hidden="false" customHeight="false" outlineLevel="0" collapsed="false">
      <c r="A255" s="85"/>
      <c r="B255" s="85" t="s">
        <v>312</v>
      </c>
      <c r="C255" s="86" t="n">
        <v>0.375</v>
      </c>
      <c r="D255" s="87" t="n">
        <v>621000</v>
      </c>
      <c r="E255" s="87" t="n">
        <v>504</v>
      </c>
    </row>
    <row r="256" customFormat="false" ht="15.75" hidden="false" customHeight="false" outlineLevel="0" collapsed="false">
      <c r="A256" s="85"/>
      <c r="B256" s="85" t="s">
        <v>312</v>
      </c>
      <c r="C256" s="86" t="n">
        <v>0.395833333333333</v>
      </c>
      <c r="D256" s="87" t="n">
        <v>623000</v>
      </c>
      <c r="E256" s="87" t="n">
        <v>505</v>
      </c>
    </row>
    <row r="257" customFormat="false" ht="15.75" hidden="false" customHeight="false" outlineLevel="0" collapsed="false">
      <c r="A257" s="85"/>
      <c r="B257" s="85" t="s">
        <v>313</v>
      </c>
      <c r="C257" s="86" t="n">
        <v>0.375</v>
      </c>
      <c r="D257" s="87" t="n">
        <v>644000</v>
      </c>
      <c r="E257" s="87" t="n">
        <v>555</v>
      </c>
    </row>
    <row r="258" customFormat="false" ht="15.75" hidden="false" customHeight="false" outlineLevel="0" collapsed="false">
      <c r="A258" s="85"/>
      <c r="B258" s="85" t="s">
        <v>313</v>
      </c>
      <c r="C258" s="86" t="n">
        <v>0.395833333333333</v>
      </c>
      <c r="D258" s="87" t="n">
        <v>684000</v>
      </c>
      <c r="E258" s="87" t="n">
        <v>553</v>
      </c>
    </row>
    <row r="259" customFormat="false" ht="15.75" hidden="false" customHeight="false" outlineLevel="0" collapsed="false">
      <c r="A259" s="85"/>
      <c r="B259" s="85" t="s">
        <v>314</v>
      </c>
      <c r="C259" s="86" t="n">
        <v>0.375</v>
      </c>
      <c r="D259" s="87" t="n">
        <v>759000</v>
      </c>
      <c r="E259" s="87" t="n">
        <v>648</v>
      </c>
    </row>
    <row r="260" customFormat="false" ht="15.75" hidden="false" customHeight="false" outlineLevel="0" collapsed="false">
      <c r="A260" s="85"/>
      <c r="B260" s="85" t="s">
        <v>314</v>
      </c>
      <c r="C260" s="86" t="n">
        <v>0.395833333333333</v>
      </c>
      <c r="D260" s="87" t="n">
        <v>877000</v>
      </c>
      <c r="E260" s="87" t="n">
        <v>641</v>
      </c>
    </row>
    <row r="261" customFormat="false" ht="15.75" hidden="false" customHeight="false" outlineLevel="0" collapsed="false">
      <c r="A261" s="85"/>
      <c r="B261" s="85" t="s">
        <v>315</v>
      </c>
      <c r="C261" s="86" t="n">
        <v>0.375</v>
      </c>
      <c r="D261" s="87" t="n">
        <v>789000</v>
      </c>
      <c r="E261" s="87" t="n">
        <v>681</v>
      </c>
    </row>
    <row r="262" customFormat="false" ht="15.75" hidden="false" customHeight="false" outlineLevel="0" collapsed="false">
      <c r="A262" s="85"/>
      <c r="B262" s="85" t="s">
        <v>315</v>
      </c>
      <c r="C262" s="86" t="n">
        <v>0.395833333333333</v>
      </c>
      <c r="D262" s="87" t="n">
        <v>607000</v>
      </c>
      <c r="E262" s="87" t="n">
        <v>683</v>
      </c>
    </row>
    <row r="263" customFormat="false" ht="15.75" hidden="false" customHeight="false" outlineLevel="0" collapsed="false">
      <c r="A263" s="85"/>
      <c r="B263" s="85" t="s">
        <v>316</v>
      </c>
      <c r="C263" s="86" t="n">
        <v>0.375</v>
      </c>
      <c r="D263" s="87" t="n">
        <v>624000</v>
      </c>
      <c r="E263" s="87" t="n">
        <v>436</v>
      </c>
    </row>
    <row r="264" customFormat="false" ht="15.75" hidden="false" customHeight="false" outlineLevel="0" collapsed="false">
      <c r="A264" s="85"/>
      <c r="B264" s="85" t="s">
        <v>316</v>
      </c>
      <c r="C264" s="86" t="n">
        <v>0.395833333333333</v>
      </c>
      <c r="D264" s="87" t="n">
        <v>849000</v>
      </c>
      <c r="E264" s="87" t="n">
        <v>436</v>
      </c>
    </row>
    <row r="265" customFormat="false" ht="15.75" hidden="false" customHeight="false" outlineLevel="0" collapsed="false">
      <c r="A265" s="85"/>
      <c r="B265" s="85" t="s">
        <v>317</v>
      </c>
      <c r="C265" s="86" t="n">
        <v>0.375</v>
      </c>
      <c r="D265" s="87" t="n">
        <v>624000</v>
      </c>
      <c r="E265" s="87" t="n">
        <v>608</v>
      </c>
    </row>
    <row r="266" customFormat="false" ht="15.75" hidden="false" customHeight="false" outlineLevel="0" collapsed="false">
      <c r="A266" s="85"/>
      <c r="B266" s="85" t="s">
        <v>317</v>
      </c>
      <c r="C266" s="86" t="n">
        <v>0.395833333333333</v>
      </c>
      <c r="D266" s="87" t="n">
        <v>489000</v>
      </c>
      <c r="E266" s="87" t="n">
        <v>609</v>
      </c>
    </row>
    <row r="267" customFormat="false" ht="15.75" hidden="false" customHeight="false" outlineLevel="0" collapsed="false">
      <c r="A267" s="85"/>
      <c r="B267" s="85" t="s">
        <v>318</v>
      </c>
      <c r="C267" s="86" t="n">
        <v>0.375</v>
      </c>
      <c r="D267" s="87" t="n">
        <v>408000</v>
      </c>
      <c r="E267" s="87" t="n">
        <v>564</v>
      </c>
    </row>
    <row r="268" customFormat="false" ht="15.75" hidden="false" customHeight="false" outlineLevel="0" collapsed="false">
      <c r="A268" s="85"/>
      <c r="B268" s="85" t="s">
        <v>318</v>
      </c>
      <c r="C268" s="86" t="n">
        <v>0.395833333333333</v>
      </c>
      <c r="D268" s="87" t="n">
        <v>779000</v>
      </c>
      <c r="E268" s="87" t="n">
        <v>571</v>
      </c>
    </row>
    <row r="269" customFormat="false" ht="15.75" hidden="false" customHeight="false" outlineLevel="0" collapsed="false">
      <c r="A269" s="85"/>
      <c r="B269" s="85" t="s">
        <v>319</v>
      </c>
      <c r="C269" s="86" t="n">
        <v>0.375</v>
      </c>
      <c r="D269" s="87" t="n">
        <v>550000</v>
      </c>
      <c r="E269" s="87" t="n">
        <v>555</v>
      </c>
    </row>
    <row r="270" customFormat="false" ht="15.75" hidden="false" customHeight="false" outlineLevel="0" collapsed="false">
      <c r="A270" s="85"/>
      <c r="B270" s="85" t="s">
        <v>319</v>
      </c>
      <c r="C270" s="86" t="n">
        <v>0.395833333333333</v>
      </c>
      <c r="D270" s="87" t="n">
        <v>632000</v>
      </c>
      <c r="E270" s="87" t="n">
        <v>553</v>
      </c>
    </row>
    <row r="271" customFormat="false" ht="15.75" hidden="false" customHeight="false" outlineLevel="0" collapsed="false">
      <c r="A271" s="85"/>
      <c r="B271" s="85" t="s">
        <v>320</v>
      </c>
      <c r="C271" s="86" t="n">
        <v>0.375</v>
      </c>
      <c r="D271" s="87" t="n">
        <v>638000</v>
      </c>
      <c r="E271" s="87" t="n">
        <v>592</v>
      </c>
    </row>
    <row r="272" customFormat="false" ht="15.75" hidden="false" customHeight="false" outlineLevel="0" collapsed="false">
      <c r="A272" s="85"/>
      <c r="B272" s="85" t="s">
        <v>320</v>
      </c>
      <c r="C272" s="86" t="n">
        <v>0.395833333333333</v>
      </c>
      <c r="D272" s="87" t="n">
        <v>491000</v>
      </c>
      <c r="E272" s="87" t="n">
        <v>591</v>
      </c>
    </row>
    <row r="273" customFormat="false" ht="15.75" hidden="false" customHeight="false" outlineLevel="0" collapsed="false">
      <c r="A273" s="85"/>
      <c r="B273" s="85" t="s">
        <v>321</v>
      </c>
      <c r="C273" s="86" t="n">
        <v>0.375</v>
      </c>
      <c r="D273" s="87" t="n">
        <v>489000</v>
      </c>
      <c r="E273" s="87" t="n">
        <v>588</v>
      </c>
    </row>
    <row r="274" customFormat="false" ht="15.75" hidden="false" customHeight="false" outlineLevel="0" collapsed="false">
      <c r="A274" s="85"/>
      <c r="B274" s="85" t="s">
        <v>321</v>
      </c>
      <c r="C274" s="86" t="n">
        <v>0.395833333333333</v>
      </c>
      <c r="D274" s="87" t="n">
        <v>760000</v>
      </c>
      <c r="E274" s="87" t="n">
        <v>588</v>
      </c>
    </row>
    <row r="275" customFormat="false" ht="15.75" hidden="false" customHeight="false" outlineLevel="0" collapsed="false">
      <c r="A275" s="85"/>
      <c r="B275" s="85" t="s">
        <v>322</v>
      </c>
      <c r="C275" s="86" t="n">
        <v>0.375</v>
      </c>
      <c r="D275" s="87" t="n">
        <v>461000</v>
      </c>
      <c r="E275" s="87" t="n">
        <v>642</v>
      </c>
    </row>
    <row r="276" customFormat="false" ht="15.75" hidden="false" customHeight="false" outlineLevel="0" collapsed="false">
      <c r="A276" s="85"/>
      <c r="B276" s="85" t="s">
        <v>322</v>
      </c>
      <c r="C276" s="86" t="n">
        <v>0.395833333333333</v>
      </c>
      <c r="D276" s="87" t="n">
        <v>613000</v>
      </c>
      <c r="E276" s="87" t="n">
        <v>640</v>
      </c>
    </row>
    <row r="277" customFormat="false" ht="15.75" hidden="false" customHeight="false" outlineLevel="0" collapsed="false">
      <c r="A277" s="85"/>
      <c r="B277" s="85" t="s">
        <v>323</v>
      </c>
      <c r="C277" s="86" t="n">
        <v>0.375</v>
      </c>
      <c r="D277" s="87" t="n">
        <v>395000</v>
      </c>
      <c r="E277" s="87" t="n">
        <v>658</v>
      </c>
    </row>
    <row r="278" customFormat="false" ht="15.75" hidden="false" customHeight="false" outlineLevel="0" collapsed="false">
      <c r="A278" s="85"/>
      <c r="B278" s="85" t="s">
        <v>323</v>
      </c>
      <c r="C278" s="86" t="n">
        <v>0.395833333333333</v>
      </c>
      <c r="D278" s="87" t="n">
        <v>576000</v>
      </c>
      <c r="E278" s="87" t="n">
        <v>659</v>
      </c>
    </row>
    <row r="279" customFormat="false" ht="15.75" hidden="false" customHeight="false" outlineLevel="0" collapsed="false">
      <c r="A279" s="85"/>
      <c r="B279" s="85" t="s">
        <v>324</v>
      </c>
      <c r="C279" s="86" t="n">
        <v>0.375</v>
      </c>
      <c r="D279" s="87" t="n">
        <v>330000</v>
      </c>
      <c r="E279" s="87" t="n">
        <v>623</v>
      </c>
    </row>
    <row r="280" customFormat="false" ht="15.75" hidden="false" customHeight="false" outlineLevel="0" collapsed="false">
      <c r="A280" s="85"/>
      <c r="B280" s="85" t="s">
        <v>324</v>
      </c>
      <c r="C280" s="86" t="n">
        <v>0.395833333333333</v>
      </c>
      <c r="D280" s="87" t="n">
        <v>431000</v>
      </c>
      <c r="E280" s="87" t="n">
        <v>623</v>
      </c>
    </row>
    <row r="281" customFormat="false" ht="15.75" hidden="false" customHeight="false" outlineLevel="0" collapsed="false">
      <c r="A281" s="85"/>
      <c r="B281" s="85" t="s">
        <v>325</v>
      </c>
      <c r="C281" s="86" t="n">
        <v>0.375</v>
      </c>
      <c r="D281" s="87" t="n">
        <v>427000</v>
      </c>
      <c r="E281" s="87" t="n">
        <v>652</v>
      </c>
    </row>
    <row r="282" customFormat="false" ht="15.75" hidden="false" customHeight="false" outlineLevel="0" collapsed="false">
      <c r="A282" s="85"/>
      <c r="B282" s="85" t="s">
        <v>325</v>
      </c>
      <c r="C282" s="86" t="n">
        <v>0.395833333333333</v>
      </c>
      <c r="D282" s="87" t="n">
        <v>295000</v>
      </c>
      <c r="E282" s="87" t="n">
        <v>654</v>
      </c>
    </row>
    <row r="283" customFormat="false" ht="15.75" hidden="false" customHeight="false" outlineLevel="0" collapsed="false">
      <c r="A283" s="85"/>
      <c r="B283" s="85" t="s">
        <v>326</v>
      </c>
      <c r="C283" s="86" t="n">
        <v>0.375</v>
      </c>
      <c r="D283" s="87" t="n">
        <v>562000</v>
      </c>
      <c r="E283" s="87" t="n">
        <v>522</v>
      </c>
    </row>
    <row r="284" customFormat="false" ht="15.75" hidden="false" customHeight="false" outlineLevel="0" collapsed="false">
      <c r="A284" s="85"/>
      <c r="B284" s="85" t="s">
        <v>326</v>
      </c>
      <c r="C284" s="86" t="n">
        <v>0.395833333333333</v>
      </c>
      <c r="D284" s="87" t="n">
        <v>817000</v>
      </c>
      <c r="E284" s="87" t="n">
        <v>523</v>
      </c>
    </row>
    <row r="285" customFormat="false" ht="15.75" hidden="false" customHeight="false" outlineLevel="0" collapsed="false">
      <c r="A285" s="85"/>
      <c r="B285" s="85" t="s">
        <v>327</v>
      </c>
      <c r="C285" s="86" t="n">
        <v>0.375</v>
      </c>
      <c r="D285" s="87" t="n">
        <v>779000</v>
      </c>
      <c r="E285" s="87" t="n">
        <v>544</v>
      </c>
    </row>
    <row r="286" customFormat="false" ht="15.75" hidden="false" customHeight="false" outlineLevel="0" collapsed="false">
      <c r="A286" s="85"/>
      <c r="B286" s="85" t="s">
        <v>327</v>
      </c>
      <c r="C286" s="86" t="n">
        <v>0.395833333333333</v>
      </c>
      <c r="D286" s="87" t="n">
        <v>775000</v>
      </c>
      <c r="E286" s="87" t="n">
        <v>542</v>
      </c>
    </row>
    <row r="287" customFormat="false" ht="15.75" hidden="false" customHeight="false" outlineLevel="0" collapsed="false">
      <c r="A287" s="85"/>
      <c r="B287" s="85" t="s">
        <v>328</v>
      </c>
      <c r="C287" s="86" t="n">
        <v>0.375</v>
      </c>
      <c r="D287" s="87" t="n">
        <v>950000</v>
      </c>
      <c r="E287" s="87" t="n">
        <v>643</v>
      </c>
    </row>
    <row r="288" customFormat="false" ht="15.75" hidden="false" customHeight="false" outlineLevel="0" collapsed="false">
      <c r="A288" s="85"/>
      <c r="B288" s="85" t="s">
        <v>328</v>
      </c>
      <c r="C288" s="86" t="n">
        <v>0.395833333333333</v>
      </c>
      <c r="D288" s="87" t="n">
        <v>700000</v>
      </c>
      <c r="E288" s="87" t="n">
        <v>645</v>
      </c>
    </row>
    <row r="289" customFormat="false" ht="15.75" hidden="false" customHeight="false" outlineLevel="0" collapsed="false">
      <c r="A289" s="85"/>
      <c r="B289" s="85" t="s">
        <v>329</v>
      </c>
      <c r="C289" s="86" t="n">
        <v>0.375</v>
      </c>
      <c r="D289" s="87" t="n">
        <v>668000</v>
      </c>
      <c r="E289" s="87" t="n">
        <v>714</v>
      </c>
    </row>
    <row r="290" customFormat="false" ht="15.75" hidden="false" customHeight="false" outlineLevel="0" collapsed="false">
      <c r="A290" s="85"/>
      <c r="B290" s="85" t="s">
        <v>329</v>
      </c>
      <c r="C290" s="86" t="n">
        <v>0.395833333333333</v>
      </c>
      <c r="D290" s="87" t="n">
        <v>805000</v>
      </c>
      <c r="E290" s="87" t="n">
        <v>714</v>
      </c>
    </row>
    <row r="291" customFormat="false" ht="15.75" hidden="false" customHeight="false" outlineLevel="0" collapsed="false">
      <c r="A291" s="85"/>
      <c r="B291" s="85" t="s">
        <v>330</v>
      </c>
      <c r="C291" s="86" t="n">
        <v>0.375</v>
      </c>
      <c r="D291" s="87" t="n">
        <v>1092000</v>
      </c>
      <c r="E291" s="87" t="n">
        <v>700</v>
      </c>
    </row>
    <row r="292" customFormat="false" ht="15.75" hidden="false" customHeight="false" outlineLevel="0" collapsed="false">
      <c r="A292" s="85"/>
      <c r="B292" s="85" t="s">
        <v>330</v>
      </c>
      <c r="C292" s="86" t="n">
        <v>0.395833333333333</v>
      </c>
      <c r="D292" s="87" t="n">
        <v>894000</v>
      </c>
      <c r="E292" s="87" t="n">
        <v>700</v>
      </c>
    </row>
    <row r="293" customFormat="false" ht="15.75" hidden="false" customHeight="false" outlineLevel="0" collapsed="false">
      <c r="A293" s="85"/>
      <c r="B293" s="85" t="s">
        <v>331</v>
      </c>
      <c r="C293" s="86" t="n">
        <v>0.375</v>
      </c>
      <c r="D293" s="87" t="n">
        <v>726000</v>
      </c>
      <c r="E293" s="87" t="n">
        <v>696</v>
      </c>
    </row>
    <row r="294" customFormat="false" ht="15.75" hidden="false" customHeight="false" outlineLevel="0" collapsed="false">
      <c r="A294" s="85"/>
      <c r="B294" s="85" t="s">
        <v>331</v>
      </c>
      <c r="C294" s="86" t="n">
        <v>0.395833333333333</v>
      </c>
      <c r="D294" s="87" t="n">
        <v>468000</v>
      </c>
      <c r="E294" s="87" t="n">
        <v>698</v>
      </c>
    </row>
    <row r="295" customFormat="false" ht="15.75" hidden="false" customHeight="false" outlineLevel="0" collapsed="false">
      <c r="A295" s="85"/>
      <c r="B295" s="85" t="s">
        <v>332</v>
      </c>
      <c r="C295" s="86" t="n">
        <v>0.375</v>
      </c>
      <c r="D295" s="87" t="n">
        <v>614000</v>
      </c>
      <c r="E295" s="87" t="n">
        <v>686</v>
      </c>
    </row>
    <row r="296" customFormat="false" ht="15.75" hidden="false" customHeight="false" outlineLevel="0" collapsed="false">
      <c r="A296" s="85"/>
      <c r="B296" s="85" t="s">
        <v>332</v>
      </c>
      <c r="C296" s="86" t="n">
        <v>0.395833333333333</v>
      </c>
      <c r="D296" s="87" t="n">
        <v>658000</v>
      </c>
      <c r="E296" s="87" t="n">
        <v>686</v>
      </c>
    </row>
    <row r="297" customFormat="false" ht="15.75" hidden="false" customHeight="false" outlineLevel="0" collapsed="false">
      <c r="A297" s="85"/>
      <c r="B297" s="85" t="s">
        <v>333</v>
      </c>
      <c r="C297" s="86" t="n">
        <v>0.375</v>
      </c>
      <c r="D297" s="87" t="n">
        <v>658000</v>
      </c>
      <c r="E297" s="87" t="n">
        <v>701</v>
      </c>
    </row>
    <row r="298" customFormat="false" ht="15.75" hidden="false" customHeight="false" outlineLevel="0" collapsed="false">
      <c r="A298" s="85"/>
      <c r="B298" s="85" t="s">
        <v>333</v>
      </c>
      <c r="C298" s="86" t="n">
        <v>0.395833333333333</v>
      </c>
      <c r="D298" s="87" t="n">
        <v>647000</v>
      </c>
      <c r="E298" s="87" t="n">
        <v>696</v>
      </c>
    </row>
    <row r="299" customFormat="false" ht="15.75" hidden="false" customHeight="false" outlineLevel="0" collapsed="false">
      <c r="A299" s="85"/>
      <c r="B299" s="85" t="s">
        <v>334</v>
      </c>
      <c r="C299" s="86" t="n">
        <v>0.375</v>
      </c>
      <c r="D299" s="87" t="n">
        <v>1050000</v>
      </c>
      <c r="E299" s="87" t="n">
        <v>609</v>
      </c>
    </row>
    <row r="300" customFormat="false" ht="15.75" hidden="false" customHeight="false" outlineLevel="0" collapsed="false">
      <c r="A300" s="85"/>
      <c r="B300" s="85" t="s">
        <v>334</v>
      </c>
      <c r="C300" s="86" t="n">
        <v>0.395833333333333</v>
      </c>
      <c r="D300" s="87" t="n">
        <v>818000</v>
      </c>
      <c r="E300" s="87" t="n">
        <v>609</v>
      </c>
    </row>
    <row r="301" customFormat="false" ht="15.75" hidden="false" customHeight="false" outlineLevel="0" collapsed="false">
      <c r="A301" s="85"/>
      <c r="B301" s="85" t="s">
        <v>335</v>
      </c>
      <c r="C301" s="86" t="n">
        <v>0.375</v>
      </c>
      <c r="D301" s="87" t="n">
        <v>862000</v>
      </c>
      <c r="E301" s="87" t="n">
        <v>1245</v>
      </c>
    </row>
    <row r="302" customFormat="false" ht="15.75" hidden="false" customHeight="false" outlineLevel="0" collapsed="false">
      <c r="A302" s="85"/>
      <c r="B302" s="85" t="s">
        <v>335</v>
      </c>
      <c r="C302" s="86" t="n">
        <v>0.395833333333333</v>
      </c>
      <c r="D302" s="87" t="n">
        <v>688000</v>
      </c>
      <c r="E302" s="87" t="n">
        <v>1236</v>
      </c>
    </row>
    <row r="303" customFormat="false" ht="15.75" hidden="false" customHeight="false" outlineLevel="0" collapsed="false">
      <c r="A303" s="85"/>
      <c r="B303" s="85" t="s">
        <v>336</v>
      </c>
      <c r="C303" s="86" t="n">
        <v>0.375</v>
      </c>
      <c r="D303" s="87" t="n">
        <v>889000</v>
      </c>
      <c r="E303" s="87" t="n">
        <v>669</v>
      </c>
    </row>
    <row r="304" customFormat="false" ht="15.75" hidden="false" customHeight="false" outlineLevel="0" collapsed="false">
      <c r="A304" s="85"/>
      <c r="B304" s="85" t="s">
        <v>336</v>
      </c>
      <c r="C304" s="86" t="n">
        <v>0.395833333333333</v>
      </c>
      <c r="D304" s="87" t="n">
        <v>683000</v>
      </c>
      <c r="E304" s="87" t="n">
        <v>667</v>
      </c>
    </row>
    <row r="305" customFormat="false" ht="15.75" hidden="false" customHeight="false" outlineLevel="0" collapsed="false">
      <c r="A305" s="85"/>
      <c r="B305" s="85" t="s">
        <v>337</v>
      </c>
      <c r="C305" s="86" t="n">
        <v>0.375</v>
      </c>
      <c r="D305" s="87" t="n">
        <v>807000</v>
      </c>
      <c r="E305" s="87" t="n">
        <v>664</v>
      </c>
    </row>
    <row r="306" customFormat="false" ht="15.75" hidden="false" customHeight="false" outlineLevel="0" collapsed="false">
      <c r="A306" s="85"/>
      <c r="B306" s="85" t="s">
        <v>337</v>
      </c>
      <c r="C306" s="86" t="n">
        <v>0.395833333333333</v>
      </c>
      <c r="D306" s="87" t="n">
        <v>679000</v>
      </c>
      <c r="E306" s="87" t="n">
        <v>665</v>
      </c>
    </row>
    <row r="307" customFormat="false" ht="15.75" hidden="false" customHeight="false" outlineLevel="0" collapsed="false">
      <c r="A307" s="85"/>
      <c r="B307" s="85" t="s">
        <v>338</v>
      </c>
      <c r="C307" s="86" t="n">
        <v>0.375</v>
      </c>
      <c r="D307" s="87" t="n">
        <v>500000</v>
      </c>
      <c r="E307" s="87" t="n">
        <v>640</v>
      </c>
    </row>
    <row r="308" customFormat="false" ht="15.75" hidden="false" customHeight="false" outlineLevel="0" collapsed="false">
      <c r="A308" s="85"/>
      <c r="B308" s="85" t="s">
        <v>338</v>
      </c>
      <c r="C308" s="86" t="n">
        <v>0.395833333333333</v>
      </c>
      <c r="D308" s="87" t="n">
        <v>451000</v>
      </c>
      <c r="E308" s="87" t="n">
        <v>638</v>
      </c>
    </row>
    <row r="309" customFormat="false" ht="15.75" hidden="false" customHeight="false" outlineLevel="0" collapsed="false">
      <c r="A309" s="85"/>
      <c r="B309" s="85" t="s">
        <v>339</v>
      </c>
      <c r="C309" s="86" t="n">
        <v>0.375</v>
      </c>
      <c r="D309" s="87" t="n">
        <v>706000</v>
      </c>
      <c r="E309" s="87" t="n">
        <v>662</v>
      </c>
    </row>
    <row r="310" customFormat="false" ht="15.75" hidden="false" customHeight="false" outlineLevel="0" collapsed="false">
      <c r="A310" s="85"/>
      <c r="B310" s="85" t="s">
        <v>339</v>
      </c>
      <c r="C310" s="86" t="n">
        <v>0.395833333333333</v>
      </c>
      <c r="D310" s="87" t="n">
        <v>537000</v>
      </c>
      <c r="E310" s="87" t="n">
        <v>660</v>
      </c>
    </row>
    <row r="311" customFormat="false" ht="15.75" hidden="false" customHeight="false" outlineLevel="0" collapsed="false">
      <c r="A311" s="85"/>
      <c r="B311" s="85"/>
      <c r="C311" s="85"/>
      <c r="D311" s="85"/>
      <c r="E311" s="85"/>
    </row>
    <row r="312" customFormat="false" ht="15.75" hidden="false" customHeight="false" outlineLevel="0" collapsed="false">
      <c r="A312" s="85"/>
      <c r="B312" s="85"/>
      <c r="C312" s="85"/>
      <c r="D312" s="85"/>
      <c r="E312" s="85"/>
    </row>
    <row r="313" customFormat="false" ht="15.75" hidden="false" customHeight="false" outlineLevel="0" collapsed="false">
      <c r="A313" s="85"/>
      <c r="B313" s="85"/>
      <c r="C313" s="85"/>
      <c r="D313" s="85"/>
      <c r="E313" s="85"/>
    </row>
    <row r="314" customFormat="false" ht="15.75" hidden="false" customHeight="false" outlineLevel="0" collapsed="false">
      <c r="A314" s="85"/>
      <c r="B314" s="85"/>
      <c r="C314" s="85"/>
      <c r="D314" s="85"/>
      <c r="E314" s="85"/>
    </row>
    <row r="315" customFormat="false" ht="15.75" hidden="false" customHeight="false" outlineLevel="0" collapsed="false">
      <c r="A315" s="85"/>
      <c r="B315" s="85"/>
      <c r="C315" s="85"/>
      <c r="D315" s="85"/>
      <c r="E315" s="85"/>
    </row>
    <row r="316" customFormat="false" ht="15.75" hidden="false" customHeight="false" outlineLevel="0" collapsed="false">
      <c r="A316" s="85"/>
      <c r="B316" s="85"/>
      <c r="C316" s="85"/>
      <c r="D316" s="85"/>
      <c r="E316" s="85"/>
    </row>
    <row r="317" customFormat="false" ht="15.75" hidden="false" customHeight="false" outlineLevel="0" collapsed="false">
      <c r="A317" s="85"/>
      <c r="B317" s="85"/>
      <c r="C317" s="85"/>
      <c r="D317" s="85"/>
      <c r="E317" s="85"/>
    </row>
    <row r="318" customFormat="false" ht="15.75" hidden="false" customHeight="false" outlineLevel="0" collapsed="false">
      <c r="A318" s="85"/>
      <c r="B318" s="85"/>
      <c r="C318" s="85"/>
      <c r="D318" s="85"/>
      <c r="E318" s="85"/>
    </row>
    <row r="319" customFormat="false" ht="15.75" hidden="false" customHeight="false" outlineLevel="0" collapsed="false">
      <c r="A319" s="85"/>
      <c r="B319" s="85"/>
      <c r="C319" s="85"/>
      <c r="D319" s="85"/>
      <c r="E319" s="85"/>
    </row>
    <row r="320" customFormat="false" ht="15.75" hidden="false" customHeight="false" outlineLevel="0" collapsed="false">
      <c r="A320" s="85"/>
      <c r="B320" s="85"/>
      <c r="C320" s="85"/>
      <c r="D320" s="85"/>
      <c r="E320" s="85"/>
    </row>
    <row r="321" customFormat="false" ht="15.75" hidden="false" customHeight="false" outlineLevel="0" collapsed="false">
      <c r="A321" s="85"/>
      <c r="B321" s="85"/>
      <c r="C321" s="85"/>
      <c r="D321" s="85"/>
      <c r="E321" s="85"/>
    </row>
    <row r="322" customFormat="false" ht="15.75" hidden="false" customHeight="false" outlineLevel="0" collapsed="false">
      <c r="A322" s="85"/>
      <c r="B322" s="85"/>
      <c r="C322" s="85"/>
      <c r="D322" s="85"/>
      <c r="E322" s="85"/>
    </row>
    <row r="323" customFormat="false" ht="15.75" hidden="false" customHeight="false" outlineLevel="0" collapsed="false">
      <c r="A323" s="85"/>
      <c r="B323" s="85"/>
      <c r="C323" s="85"/>
      <c r="D323" s="85"/>
      <c r="E323" s="85"/>
    </row>
    <row r="324" customFormat="false" ht="15.75" hidden="false" customHeight="false" outlineLevel="0" collapsed="false">
      <c r="A324" s="85"/>
      <c r="B324" s="85"/>
      <c r="C324" s="85"/>
      <c r="D324" s="85"/>
      <c r="E324" s="85"/>
    </row>
    <row r="325" customFormat="false" ht="15.75" hidden="false" customHeight="false" outlineLevel="0" collapsed="false">
      <c r="A325" s="85"/>
      <c r="B325" s="85"/>
      <c r="C325" s="85"/>
      <c r="D325" s="85"/>
      <c r="E325" s="85"/>
    </row>
    <row r="326" customFormat="false" ht="15.75" hidden="false" customHeight="false" outlineLevel="0" collapsed="false">
      <c r="A326" s="85"/>
      <c r="B326" s="85"/>
      <c r="C326" s="85"/>
      <c r="D326" s="85"/>
      <c r="E326" s="85"/>
    </row>
    <row r="327" customFormat="false" ht="15.75" hidden="false" customHeight="false" outlineLevel="0" collapsed="false">
      <c r="A327" s="85"/>
      <c r="B327" s="85"/>
      <c r="C327" s="85"/>
      <c r="D327" s="85"/>
      <c r="E327" s="85"/>
    </row>
    <row r="328" customFormat="false" ht="15.75" hidden="false" customHeight="false" outlineLevel="0" collapsed="false">
      <c r="A328" s="85"/>
      <c r="B328" s="85"/>
      <c r="C328" s="85"/>
      <c r="D328" s="85"/>
      <c r="E328" s="85"/>
    </row>
    <row r="329" customFormat="false" ht="15.75" hidden="false" customHeight="false" outlineLevel="0" collapsed="false">
      <c r="A329" s="85"/>
      <c r="B329" s="85"/>
      <c r="C329" s="85"/>
      <c r="D329" s="85"/>
      <c r="E329" s="85"/>
    </row>
    <row r="330" customFormat="false" ht="15.75" hidden="false" customHeight="false" outlineLevel="0" collapsed="false">
      <c r="A330" s="85"/>
      <c r="B330" s="85"/>
      <c r="C330" s="85"/>
      <c r="D330" s="85"/>
      <c r="E330" s="85"/>
    </row>
    <row r="331" customFormat="false" ht="15.75" hidden="false" customHeight="false" outlineLevel="0" collapsed="false">
      <c r="A331" s="85"/>
      <c r="B331" s="85"/>
      <c r="C331" s="85"/>
      <c r="D331" s="85"/>
      <c r="E331" s="85"/>
    </row>
    <row r="332" customFormat="false" ht="15.75" hidden="false" customHeight="false" outlineLevel="0" collapsed="false">
      <c r="A332" s="85"/>
      <c r="B332" s="85"/>
      <c r="C332" s="85"/>
      <c r="D332" s="85"/>
      <c r="E332" s="85"/>
    </row>
    <row r="333" customFormat="false" ht="15.75" hidden="false" customHeight="false" outlineLevel="0" collapsed="false">
      <c r="A333" s="85"/>
      <c r="B333" s="85"/>
      <c r="C333" s="85"/>
      <c r="D333" s="85"/>
      <c r="E333" s="85"/>
    </row>
    <row r="334" customFormat="false" ht="15.75" hidden="false" customHeight="false" outlineLevel="0" collapsed="false">
      <c r="A334" s="85"/>
      <c r="B334" s="85"/>
      <c r="C334" s="85"/>
      <c r="D334" s="85"/>
      <c r="E334" s="85"/>
    </row>
    <row r="335" customFormat="false" ht="15.75" hidden="false" customHeight="false" outlineLevel="0" collapsed="false">
      <c r="A335" s="85"/>
      <c r="B335" s="85"/>
      <c r="C335" s="85"/>
      <c r="D335" s="85"/>
      <c r="E335" s="85"/>
    </row>
    <row r="336" customFormat="false" ht="15.75" hidden="false" customHeight="false" outlineLevel="0" collapsed="false">
      <c r="A336" s="85"/>
      <c r="B336" s="85"/>
      <c r="C336" s="85"/>
      <c r="D336" s="85"/>
      <c r="E336" s="85"/>
    </row>
    <row r="337" customFormat="false" ht="15.75" hidden="false" customHeight="false" outlineLevel="0" collapsed="false">
      <c r="A337" s="85"/>
      <c r="B337" s="85"/>
      <c r="C337" s="85"/>
      <c r="D337" s="85"/>
      <c r="E337" s="85"/>
    </row>
    <row r="338" customFormat="false" ht="15.75" hidden="false" customHeight="false" outlineLevel="0" collapsed="false">
      <c r="A338" s="85"/>
      <c r="B338" s="85"/>
      <c r="C338" s="85"/>
      <c r="D338" s="85"/>
      <c r="E338" s="85"/>
    </row>
    <row r="339" customFormat="false" ht="15.75" hidden="false" customHeight="false" outlineLevel="0" collapsed="false">
      <c r="A339" s="85"/>
      <c r="B339" s="85"/>
      <c r="C339" s="85"/>
      <c r="D339" s="85"/>
      <c r="E339" s="85"/>
    </row>
    <row r="340" customFormat="false" ht="15.75" hidden="false" customHeight="false" outlineLevel="0" collapsed="false">
      <c r="A340" s="85"/>
      <c r="B340" s="85"/>
      <c r="C340" s="85"/>
      <c r="D340" s="85"/>
      <c r="E340" s="85"/>
    </row>
    <row r="341" customFormat="false" ht="15.75" hidden="false" customHeight="false" outlineLevel="0" collapsed="false">
      <c r="A341" s="85"/>
      <c r="B341" s="85"/>
      <c r="C341" s="85"/>
      <c r="D341" s="85"/>
      <c r="E341" s="85"/>
    </row>
    <row r="342" customFormat="false" ht="15.75" hidden="false" customHeight="false" outlineLevel="0" collapsed="false">
      <c r="A342" s="85"/>
      <c r="B342" s="85"/>
      <c r="C342" s="85"/>
      <c r="D342" s="85"/>
      <c r="E342" s="85"/>
    </row>
    <row r="343" customFormat="false" ht="15.75" hidden="false" customHeight="false" outlineLevel="0" collapsed="false">
      <c r="A343" s="85"/>
      <c r="B343" s="85"/>
      <c r="C343" s="85"/>
      <c r="D343" s="85"/>
      <c r="E343" s="85"/>
    </row>
    <row r="344" customFormat="false" ht="15.75" hidden="false" customHeight="false" outlineLevel="0" collapsed="false">
      <c r="A344" s="85"/>
      <c r="B344" s="85"/>
      <c r="C344" s="85"/>
      <c r="D344" s="85"/>
      <c r="E344" s="85"/>
    </row>
    <row r="345" customFormat="false" ht="15.75" hidden="false" customHeight="false" outlineLevel="0" collapsed="false">
      <c r="A345" s="85"/>
      <c r="B345" s="85"/>
      <c r="C345" s="85"/>
      <c r="D345" s="85"/>
      <c r="E345" s="85"/>
    </row>
    <row r="346" customFormat="false" ht="15.75" hidden="false" customHeight="false" outlineLevel="0" collapsed="false">
      <c r="A346" s="85"/>
      <c r="B346" s="85"/>
      <c r="C346" s="85"/>
      <c r="D346" s="85"/>
      <c r="E346" s="85"/>
    </row>
    <row r="347" customFormat="false" ht="15.75" hidden="false" customHeight="false" outlineLevel="0" collapsed="false">
      <c r="A347" s="85"/>
      <c r="B347" s="85"/>
      <c r="C347" s="85"/>
      <c r="D347" s="85"/>
      <c r="E347" s="85"/>
    </row>
    <row r="348" customFormat="false" ht="15.75" hidden="false" customHeight="false" outlineLevel="0" collapsed="false">
      <c r="A348" s="85"/>
      <c r="B348" s="85"/>
      <c r="C348" s="85"/>
      <c r="D348" s="85"/>
      <c r="E348" s="85"/>
    </row>
    <row r="349" customFormat="false" ht="15.75" hidden="false" customHeight="false" outlineLevel="0" collapsed="false">
      <c r="A349" s="85"/>
      <c r="B349" s="85"/>
      <c r="C349" s="85"/>
      <c r="D349" s="85"/>
      <c r="E349" s="85"/>
    </row>
    <row r="350" customFormat="false" ht="15.75" hidden="false" customHeight="false" outlineLevel="0" collapsed="false">
      <c r="A350" s="85"/>
      <c r="B350" s="85"/>
      <c r="C350" s="85"/>
      <c r="D350" s="85"/>
      <c r="E350" s="85"/>
    </row>
    <row r="351" customFormat="false" ht="15.75" hidden="false" customHeight="false" outlineLevel="0" collapsed="false">
      <c r="A351" s="85"/>
      <c r="B351" s="85"/>
      <c r="C351" s="85"/>
      <c r="D351" s="85"/>
      <c r="E351" s="85"/>
    </row>
    <row r="352" customFormat="false" ht="15.75" hidden="false" customHeight="false" outlineLevel="0" collapsed="false">
      <c r="A352" s="85"/>
      <c r="B352" s="85"/>
      <c r="C352" s="85"/>
      <c r="D352" s="85"/>
      <c r="E352" s="85"/>
    </row>
    <row r="353" customFormat="false" ht="15.75" hidden="false" customHeight="false" outlineLevel="0" collapsed="false">
      <c r="A353" s="85"/>
      <c r="B353" s="85"/>
      <c r="C353" s="85"/>
      <c r="D353" s="85"/>
      <c r="E353" s="85"/>
    </row>
    <row r="354" customFormat="false" ht="15.75" hidden="false" customHeight="false" outlineLevel="0" collapsed="false">
      <c r="A354" s="85"/>
      <c r="B354" s="85"/>
      <c r="C354" s="85"/>
      <c r="D354" s="85"/>
      <c r="E354" s="85"/>
    </row>
    <row r="355" customFormat="false" ht="15.75" hidden="false" customHeight="false" outlineLevel="0" collapsed="false">
      <c r="A355" s="85"/>
      <c r="B355" s="85"/>
      <c r="C355" s="85"/>
      <c r="D355" s="85"/>
      <c r="E355" s="85"/>
    </row>
    <row r="356" customFormat="false" ht="15.75" hidden="false" customHeight="false" outlineLevel="0" collapsed="false">
      <c r="A356" s="85"/>
      <c r="B356" s="85"/>
      <c r="C356" s="85"/>
      <c r="D356" s="85"/>
      <c r="E356" s="85"/>
    </row>
    <row r="357" customFormat="false" ht="15.75" hidden="false" customHeight="false" outlineLevel="0" collapsed="false">
      <c r="A357" s="85"/>
      <c r="B357" s="85"/>
      <c r="C357" s="85"/>
      <c r="D357" s="85"/>
      <c r="E357" s="85"/>
    </row>
    <row r="358" customFormat="false" ht="15.75" hidden="false" customHeight="false" outlineLevel="0" collapsed="false">
      <c r="A358" s="85"/>
      <c r="B358" s="85"/>
      <c r="C358" s="85"/>
      <c r="D358" s="85"/>
      <c r="E358" s="85"/>
    </row>
    <row r="359" customFormat="false" ht="15.75" hidden="false" customHeight="false" outlineLevel="0" collapsed="false">
      <c r="A359" s="85"/>
      <c r="B359" s="85"/>
      <c r="C359" s="85"/>
      <c r="D359" s="85"/>
      <c r="E359" s="85"/>
    </row>
    <row r="360" customFormat="false" ht="15.75" hidden="false" customHeight="false" outlineLevel="0" collapsed="false">
      <c r="A360" s="85"/>
      <c r="B360" s="85"/>
      <c r="C360" s="85"/>
      <c r="D360" s="85"/>
      <c r="E360" s="85"/>
    </row>
    <row r="361" customFormat="false" ht="15.75" hidden="false" customHeight="false" outlineLevel="0" collapsed="false">
      <c r="A361" s="85"/>
      <c r="B361" s="85"/>
      <c r="C361" s="85"/>
      <c r="D361" s="85"/>
      <c r="E361" s="85"/>
    </row>
    <row r="362" customFormat="false" ht="15.75" hidden="false" customHeight="false" outlineLevel="0" collapsed="false">
      <c r="A362" s="85"/>
      <c r="B362" s="85"/>
      <c r="C362" s="85"/>
      <c r="D362" s="85"/>
      <c r="E362" s="85"/>
    </row>
    <row r="363" customFormat="false" ht="15.75" hidden="false" customHeight="false" outlineLevel="0" collapsed="false">
      <c r="A363" s="85"/>
      <c r="B363" s="85"/>
      <c r="C363" s="85"/>
      <c r="D363" s="85"/>
      <c r="E363" s="85"/>
    </row>
    <row r="364" customFormat="false" ht="15.75" hidden="false" customHeight="false" outlineLevel="0" collapsed="false">
      <c r="A364" s="85"/>
      <c r="B364" s="85"/>
      <c r="C364" s="85"/>
      <c r="D364" s="85"/>
      <c r="E364" s="85"/>
    </row>
    <row r="365" customFormat="false" ht="15.75" hidden="false" customHeight="false" outlineLevel="0" collapsed="false">
      <c r="A365" s="85"/>
      <c r="B365" s="85"/>
      <c r="C365" s="85"/>
      <c r="D365" s="85"/>
      <c r="E365" s="85"/>
    </row>
    <row r="366" customFormat="false" ht="15.75" hidden="false" customHeight="false" outlineLevel="0" collapsed="false">
      <c r="A366" s="85"/>
      <c r="B366" s="85"/>
      <c r="C366" s="85"/>
      <c r="D366" s="85"/>
      <c r="E366" s="85"/>
    </row>
    <row r="367" customFormat="false" ht="15.75" hidden="false" customHeight="false" outlineLevel="0" collapsed="false">
      <c r="A367" s="85"/>
      <c r="B367" s="85"/>
      <c r="C367" s="85"/>
      <c r="D367" s="85"/>
      <c r="E367" s="85"/>
    </row>
    <row r="368" customFormat="false" ht="15.75" hidden="false" customHeight="false" outlineLevel="0" collapsed="false">
      <c r="A368" s="85"/>
      <c r="B368" s="85"/>
      <c r="C368" s="85"/>
      <c r="D368" s="85"/>
      <c r="E368" s="85"/>
    </row>
    <row r="369" customFormat="false" ht="15.75" hidden="false" customHeight="false" outlineLevel="0" collapsed="false">
      <c r="A369" s="85"/>
      <c r="B369" s="85"/>
      <c r="C369" s="85"/>
      <c r="D369" s="85"/>
      <c r="E369" s="85"/>
    </row>
    <row r="370" customFormat="false" ht="15.75" hidden="false" customHeight="false" outlineLevel="0" collapsed="false">
      <c r="A370" s="85"/>
      <c r="B370" s="85"/>
      <c r="C370" s="85"/>
      <c r="D370" s="85"/>
      <c r="E370" s="85"/>
    </row>
    <row r="371" customFormat="false" ht="15.75" hidden="false" customHeight="false" outlineLevel="0" collapsed="false">
      <c r="A371" s="85"/>
      <c r="B371" s="85"/>
      <c r="C371" s="85"/>
      <c r="D371" s="85"/>
      <c r="E371" s="85"/>
    </row>
    <row r="372" customFormat="false" ht="15.75" hidden="false" customHeight="false" outlineLevel="0" collapsed="false">
      <c r="A372" s="85"/>
      <c r="B372" s="85"/>
      <c r="C372" s="85"/>
      <c r="D372" s="85"/>
      <c r="E372" s="85"/>
    </row>
    <row r="373" customFormat="false" ht="15.75" hidden="false" customHeight="false" outlineLevel="0" collapsed="false">
      <c r="A373" s="85"/>
      <c r="B373" s="85"/>
      <c r="C373" s="85"/>
      <c r="D373" s="85"/>
      <c r="E373" s="85"/>
    </row>
    <row r="374" customFormat="false" ht="15.75" hidden="false" customHeight="false" outlineLevel="0" collapsed="false">
      <c r="A374" s="85"/>
      <c r="B374" s="85"/>
      <c r="C374" s="85"/>
      <c r="D374" s="85"/>
      <c r="E374" s="85"/>
    </row>
    <row r="375" customFormat="false" ht="15.75" hidden="false" customHeight="false" outlineLevel="0" collapsed="false">
      <c r="A375" s="85"/>
      <c r="B375" s="85"/>
      <c r="C375" s="85"/>
      <c r="D375" s="85"/>
      <c r="E375" s="85"/>
    </row>
    <row r="376" customFormat="false" ht="15.75" hidden="false" customHeight="false" outlineLevel="0" collapsed="false">
      <c r="A376" s="85"/>
      <c r="B376" s="85"/>
      <c r="C376" s="85"/>
      <c r="D376" s="85"/>
      <c r="E376" s="85"/>
    </row>
    <row r="377" customFormat="false" ht="15.75" hidden="false" customHeight="false" outlineLevel="0" collapsed="false">
      <c r="A377" s="85"/>
      <c r="B377" s="85"/>
      <c r="C377" s="85"/>
      <c r="D377" s="85"/>
      <c r="E377" s="85"/>
    </row>
    <row r="378" customFormat="false" ht="15.75" hidden="false" customHeight="false" outlineLevel="0" collapsed="false">
      <c r="A378" s="85"/>
      <c r="B378" s="85"/>
      <c r="C378" s="85"/>
      <c r="D378" s="85"/>
      <c r="E378" s="85"/>
    </row>
    <row r="379" customFormat="false" ht="15.75" hidden="false" customHeight="false" outlineLevel="0" collapsed="false">
      <c r="A379" s="85"/>
      <c r="B379" s="85"/>
      <c r="C379" s="85"/>
      <c r="D379" s="85"/>
      <c r="E379" s="85"/>
    </row>
    <row r="380" customFormat="false" ht="15.75" hidden="false" customHeight="false" outlineLevel="0" collapsed="false">
      <c r="A380" s="85"/>
      <c r="B380" s="85"/>
      <c r="C380" s="85"/>
      <c r="D380" s="85"/>
      <c r="E380" s="85"/>
    </row>
    <row r="381" customFormat="false" ht="15.75" hidden="false" customHeight="false" outlineLevel="0" collapsed="false">
      <c r="A381" s="85"/>
      <c r="B381" s="85"/>
      <c r="C381" s="85"/>
      <c r="D381" s="85"/>
      <c r="E381" s="85"/>
    </row>
    <row r="382" customFormat="false" ht="15.75" hidden="false" customHeight="false" outlineLevel="0" collapsed="false">
      <c r="A382" s="85"/>
      <c r="B382" s="85"/>
      <c r="C382" s="85"/>
      <c r="D382" s="85"/>
      <c r="E382" s="85"/>
    </row>
    <row r="383" customFormat="false" ht="15.75" hidden="false" customHeight="false" outlineLevel="0" collapsed="false">
      <c r="A383" s="85"/>
      <c r="B383" s="85"/>
      <c r="C383" s="85"/>
      <c r="D383" s="85"/>
      <c r="E383" s="85"/>
    </row>
    <row r="384" customFormat="false" ht="15.75" hidden="false" customHeight="false" outlineLevel="0" collapsed="false">
      <c r="A384" s="85"/>
      <c r="B384" s="85"/>
      <c r="C384" s="85"/>
      <c r="D384" s="85"/>
      <c r="E384" s="85"/>
    </row>
    <row r="385" customFormat="false" ht="15.75" hidden="false" customHeight="false" outlineLevel="0" collapsed="false">
      <c r="A385" s="85"/>
      <c r="B385" s="85"/>
      <c r="C385" s="85"/>
      <c r="D385" s="85"/>
      <c r="E385" s="85"/>
    </row>
    <row r="386" customFormat="false" ht="15.75" hidden="false" customHeight="false" outlineLevel="0" collapsed="false">
      <c r="A386" s="85"/>
      <c r="B386" s="85"/>
      <c r="C386" s="85"/>
      <c r="D386" s="85"/>
      <c r="E386" s="85"/>
    </row>
    <row r="387" customFormat="false" ht="15.75" hidden="false" customHeight="false" outlineLevel="0" collapsed="false">
      <c r="A387" s="85"/>
      <c r="B387" s="85"/>
      <c r="C387" s="85"/>
      <c r="D387" s="85"/>
      <c r="E387" s="85"/>
    </row>
    <row r="388" customFormat="false" ht="15.75" hidden="false" customHeight="false" outlineLevel="0" collapsed="false">
      <c r="A388" s="85"/>
      <c r="B388" s="85"/>
      <c r="C388" s="85"/>
      <c r="D388" s="85"/>
      <c r="E388" s="85"/>
    </row>
    <row r="389" customFormat="false" ht="15.75" hidden="false" customHeight="false" outlineLevel="0" collapsed="false">
      <c r="A389" s="85"/>
      <c r="B389" s="85"/>
      <c r="C389" s="85"/>
      <c r="D389" s="85"/>
      <c r="E389" s="85"/>
    </row>
    <row r="390" customFormat="false" ht="15.75" hidden="false" customHeight="false" outlineLevel="0" collapsed="false">
      <c r="A390" s="85"/>
      <c r="B390" s="85"/>
      <c r="C390" s="85"/>
      <c r="D390" s="85"/>
      <c r="E390" s="85"/>
    </row>
    <row r="391" customFormat="false" ht="15.75" hidden="false" customHeight="false" outlineLevel="0" collapsed="false">
      <c r="A391" s="85"/>
      <c r="B391" s="85"/>
      <c r="C391" s="85"/>
      <c r="D391" s="85"/>
      <c r="E391" s="85"/>
    </row>
    <row r="392" customFormat="false" ht="15.75" hidden="false" customHeight="false" outlineLevel="0" collapsed="false">
      <c r="A392" s="85"/>
      <c r="B392" s="85"/>
      <c r="C392" s="85"/>
      <c r="D392" s="85"/>
      <c r="E392" s="85"/>
    </row>
    <row r="393" customFormat="false" ht="15.75" hidden="false" customHeight="false" outlineLevel="0" collapsed="false">
      <c r="A393" s="85"/>
      <c r="B393" s="85"/>
      <c r="C393" s="85"/>
      <c r="D393" s="85"/>
      <c r="E393" s="85"/>
    </row>
    <row r="394" customFormat="false" ht="15.75" hidden="false" customHeight="false" outlineLevel="0" collapsed="false">
      <c r="A394" s="85"/>
      <c r="B394" s="85"/>
      <c r="C394" s="85"/>
      <c r="D394" s="85"/>
      <c r="E394" s="85"/>
    </row>
    <row r="395" customFormat="false" ht="15.75" hidden="false" customHeight="false" outlineLevel="0" collapsed="false">
      <c r="A395" s="85"/>
      <c r="B395" s="85"/>
      <c r="C395" s="85"/>
      <c r="D395" s="85"/>
      <c r="E395" s="85"/>
    </row>
    <row r="396" customFormat="false" ht="15.75" hidden="false" customHeight="false" outlineLevel="0" collapsed="false">
      <c r="A396" s="85"/>
      <c r="B396" s="85"/>
      <c r="C396" s="85"/>
      <c r="D396" s="85"/>
      <c r="E396" s="85"/>
    </row>
    <row r="397" customFormat="false" ht="15.75" hidden="false" customHeight="false" outlineLevel="0" collapsed="false">
      <c r="A397" s="85"/>
      <c r="B397" s="85"/>
      <c r="C397" s="85"/>
      <c r="D397" s="85"/>
      <c r="E397" s="85"/>
    </row>
    <row r="398" customFormat="false" ht="15.75" hidden="false" customHeight="false" outlineLevel="0" collapsed="false">
      <c r="A398" s="85"/>
      <c r="B398" s="85"/>
      <c r="C398" s="85"/>
      <c r="D398" s="85"/>
      <c r="E398" s="85"/>
    </row>
    <row r="399" customFormat="false" ht="15.75" hidden="false" customHeight="false" outlineLevel="0" collapsed="false">
      <c r="A399" s="85"/>
      <c r="B399" s="85"/>
      <c r="C399" s="85"/>
      <c r="D399" s="85"/>
      <c r="E399" s="85"/>
    </row>
    <row r="400" customFormat="false" ht="15.75" hidden="false" customHeight="false" outlineLevel="0" collapsed="false">
      <c r="A400" s="85"/>
      <c r="B400" s="85"/>
      <c r="C400" s="85"/>
      <c r="D400" s="85"/>
      <c r="E400" s="85"/>
    </row>
    <row r="401" customFormat="false" ht="15.75" hidden="false" customHeight="false" outlineLevel="0" collapsed="false">
      <c r="A401" s="85"/>
      <c r="B401" s="85"/>
      <c r="C401" s="85"/>
      <c r="D401" s="85"/>
      <c r="E401" s="85"/>
    </row>
    <row r="402" customFormat="false" ht="15.75" hidden="false" customHeight="false" outlineLevel="0" collapsed="false">
      <c r="A402" s="85"/>
      <c r="B402" s="85"/>
      <c r="C402" s="85"/>
      <c r="D402" s="85"/>
      <c r="E402" s="85"/>
    </row>
    <row r="403" customFormat="false" ht="15.75" hidden="false" customHeight="false" outlineLevel="0" collapsed="false">
      <c r="A403" s="85"/>
      <c r="B403" s="85"/>
      <c r="C403" s="85"/>
      <c r="D403" s="85"/>
      <c r="E403" s="85"/>
    </row>
    <row r="404" customFormat="false" ht="15.75" hidden="false" customHeight="false" outlineLevel="0" collapsed="false">
      <c r="A404" s="85"/>
      <c r="B404" s="85"/>
      <c r="C404" s="85"/>
      <c r="D404" s="85"/>
      <c r="E404" s="85"/>
    </row>
    <row r="405" customFormat="false" ht="15.75" hidden="false" customHeight="false" outlineLevel="0" collapsed="false">
      <c r="A405" s="85"/>
      <c r="B405" s="85"/>
      <c r="C405" s="85"/>
      <c r="D405" s="85"/>
      <c r="E405" s="85"/>
    </row>
    <row r="406" customFormat="false" ht="15.75" hidden="false" customHeight="false" outlineLevel="0" collapsed="false">
      <c r="A406" s="85"/>
      <c r="B406" s="85"/>
      <c r="C406" s="85"/>
      <c r="D406" s="85"/>
      <c r="E406" s="85"/>
    </row>
    <row r="407" customFormat="false" ht="15.75" hidden="false" customHeight="false" outlineLevel="0" collapsed="false">
      <c r="A407" s="85"/>
      <c r="B407" s="85"/>
      <c r="C407" s="85"/>
      <c r="D407" s="85"/>
      <c r="E407" s="85"/>
    </row>
    <row r="408" customFormat="false" ht="15.75" hidden="false" customHeight="false" outlineLevel="0" collapsed="false">
      <c r="A408" s="85"/>
      <c r="B408" s="85"/>
      <c r="C408" s="85"/>
      <c r="D408" s="85"/>
      <c r="E408" s="85"/>
    </row>
    <row r="409" customFormat="false" ht="15.75" hidden="false" customHeight="false" outlineLevel="0" collapsed="false">
      <c r="A409" s="85"/>
      <c r="B409" s="85"/>
      <c r="C409" s="85"/>
      <c r="D409" s="85"/>
      <c r="E409" s="85"/>
    </row>
    <row r="410" customFormat="false" ht="15.75" hidden="false" customHeight="false" outlineLevel="0" collapsed="false">
      <c r="A410" s="85"/>
      <c r="B410" s="85"/>
      <c r="C410" s="85"/>
      <c r="D410" s="85"/>
      <c r="E410" s="85"/>
    </row>
    <row r="411" customFormat="false" ht="15.75" hidden="false" customHeight="false" outlineLevel="0" collapsed="false">
      <c r="A411" s="85"/>
      <c r="B411" s="85"/>
      <c r="C411" s="85"/>
      <c r="D411" s="85"/>
      <c r="E411" s="85"/>
    </row>
    <row r="412" customFormat="false" ht="15.75" hidden="false" customHeight="false" outlineLevel="0" collapsed="false">
      <c r="A412" s="85"/>
      <c r="B412" s="85"/>
      <c r="C412" s="85"/>
      <c r="D412" s="85"/>
      <c r="E412" s="85"/>
    </row>
    <row r="413" customFormat="false" ht="15.75" hidden="false" customHeight="false" outlineLevel="0" collapsed="false">
      <c r="A413" s="85"/>
      <c r="B413" s="85"/>
      <c r="C413" s="85"/>
      <c r="D413" s="85"/>
      <c r="E413" s="85"/>
    </row>
    <row r="414" customFormat="false" ht="15.75" hidden="false" customHeight="false" outlineLevel="0" collapsed="false">
      <c r="A414" s="85"/>
      <c r="B414" s="85"/>
      <c r="C414" s="85"/>
      <c r="D414" s="85"/>
      <c r="E414" s="85"/>
    </row>
    <row r="415" customFormat="false" ht="15.75" hidden="false" customHeight="false" outlineLevel="0" collapsed="false">
      <c r="A415" s="85"/>
      <c r="B415" s="85"/>
      <c r="C415" s="85"/>
      <c r="D415" s="85"/>
      <c r="E415" s="85"/>
    </row>
    <row r="416" customFormat="false" ht="15.75" hidden="false" customHeight="false" outlineLevel="0" collapsed="false">
      <c r="A416" s="85"/>
      <c r="B416" s="85"/>
      <c r="C416" s="85"/>
      <c r="D416" s="85"/>
      <c r="E416" s="85"/>
    </row>
    <row r="417" customFormat="false" ht="15.75" hidden="false" customHeight="false" outlineLevel="0" collapsed="false">
      <c r="A417" s="85"/>
      <c r="B417" s="85"/>
      <c r="C417" s="85"/>
      <c r="D417" s="85"/>
      <c r="E417" s="85"/>
    </row>
    <row r="418" customFormat="false" ht="15.75" hidden="false" customHeight="false" outlineLevel="0" collapsed="false">
      <c r="A418" s="85"/>
      <c r="B418" s="85"/>
      <c r="C418" s="85"/>
      <c r="D418" s="85"/>
      <c r="E418" s="85"/>
    </row>
    <row r="419" customFormat="false" ht="15.75" hidden="false" customHeight="false" outlineLevel="0" collapsed="false">
      <c r="A419" s="85"/>
      <c r="B419" s="85"/>
      <c r="C419" s="85"/>
      <c r="D419" s="85"/>
      <c r="E419" s="85"/>
    </row>
    <row r="420" customFormat="false" ht="15.75" hidden="false" customHeight="false" outlineLevel="0" collapsed="false">
      <c r="A420" s="85"/>
      <c r="B420" s="85"/>
      <c r="C420" s="85"/>
      <c r="D420" s="85"/>
      <c r="E420" s="85"/>
    </row>
    <row r="421" customFormat="false" ht="15.75" hidden="false" customHeight="false" outlineLevel="0" collapsed="false">
      <c r="A421" s="85"/>
      <c r="B421" s="85"/>
      <c r="C421" s="85"/>
      <c r="D421" s="85"/>
      <c r="E421" s="85"/>
    </row>
    <row r="422" customFormat="false" ht="15.75" hidden="false" customHeight="false" outlineLevel="0" collapsed="false">
      <c r="A422" s="85"/>
      <c r="B422" s="85"/>
      <c r="C422" s="85"/>
      <c r="D422" s="85"/>
      <c r="E422" s="85"/>
    </row>
    <row r="423" customFormat="false" ht="15.75" hidden="false" customHeight="false" outlineLevel="0" collapsed="false">
      <c r="A423" s="85"/>
      <c r="B423" s="85"/>
      <c r="C423" s="85"/>
      <c r="D423" s="85"/>
      <c r="E423" s="85"/>
    </row>
    <row r="424" customFormat="false" ht="15.75" hidden="false" customHeight="false" outlineLevel="0" collapsed="false">
      <c r="A424" s="85"/>
      <c r="B424" s="85"/>
      <c r="C424" s="85"/>
      <c r="D424" s="85"/>
      <c r="E424" s="85"/>
    </row>
    <row r="425" customFormat="false" ht="15.75" hidden="false" customHeight="false" outlineLevel="0" collapsed="false">
      <c r="A425" s="85"/>
      <c r="B425" s="85"/>
      <c r="C425" s="85"/>
      <c r="D425" s="85"/>
      <c r="E425" s="85"/>
    </row>
    <row r="426" customFormat="false" ht="15.75" hidden="false" customHeight="false" outlineLevel="0" collapsed="false">
      <c r="A426" s="85"/>
      <c r="B426" s="85"/>
      <c r="C426" s="85"/>
      <c r="D426" s="85"/>
      <c r="E426" s="85"/>
    </row>
    <row r="427" customFormat="false" ht="15.75" hidden="false" customHeight="false" outlineLevel="0" collapsed="false">
      <c r="A427" s="85"/>
      <c r="B427" s="85"/>
      <c r="C427" s="85"/>
      <c r="D427" s="85"/>
      <c r="E427" s="85"/>
    </row>
    <row r="428" customFormat="false" ht="15.75" hidden="false" customHeight="false" outlineLevel="0" collapsed="false">
      <c r="A428" s="85"/>
      <c r="B428" s="85"/>
      <c r="C428" s="85"/>
      <c r="D428" s="85"/>
      <c r="E428" s="85"/>
    </row>
    <row r="429" customFormat="false" ht="15.75" hidden="false" customHeight="false" outlineLevel="0" collapsed="false">
      <c r="A429" s="85"/>
      <c r="B429" s="85"/>
      <c r="C429" s="85"/>
      <c r="D429" s="85"/>
      <c r="E429" s="85"/>
    </row>
    <row r="430" customFormat="false" ht="15.75" hidden="false" customHeight="false" outlineLevel="0" collapsed="false">
      <c r="A430" s="85"/>
      <c r="B430" s="85"/>
      <c r="C430" s="85"/>
      <c r="D430" s="85"/>
      <c r="E430" s="85"/>
    </row>
    <row r="431" customFormat="false" ht="15.75" hidden="false" customHeight="false" outlineLevel="0" collapsed="false">
      <c r="A431" s="85"/>
      <c r="B431" s="85"/>
      <c r="C431" s="85"/>
      <c r="D431" s="85"/>
      <c r="E431" s="85"/>
    </row>
    <row r="432" customFormat="false" ht="15.75" hidden="false" customHeight="false" outlineLevel="0" collapsed="false">
      <c r="A432" s="85"/>
      <c r="B432" s="85"/>
      <c r="C432" s="85"/>
      <c r="D432" s="85"/>
      <c r="E432" s="85"/>
    </row>
    <row r="433" customFormat="false" ht="15.75" hidden="false" customHeight="false" outlineLevel="0" collapsed="false">
      <c r="A433" s="85"/>
      <c r="B433" s="85"/>
      <c r="C433" s="85"/>
      <c r="D433" s="85"/>
      <c r="E433" s="85"/>
    </row>
    <row r="434" customFormat="false" ht="15.75" hidden="false" customHeight="false" outlineLevel="0" collapsed="false">
      <c r="A434" s="85"/>
      <c r="B434" s="85"/>
      <c r="C434" s="85"/>
      <c r="D434" s="85"/>
      <c r="E434" s="85"/>
    </row>
    <row r="435" customFormat="false" ht="15.75" hidden="false" customHeight="false" outlineLevel="0" collapsed="false">
      <c r="A435" s="85"/>
      <c r="B435" s="85"/>
      <c r="C435" s="85"/>
      <c r="D435" s="85"/>
      <c r="E435" s="85"/>
    </row>
    <row r="436" customFormat="false" ht="15.75" hidden="false" customHeight="false" outlineLevel="0" collapsed="false">
      <c r="A436" s="85"/>
      <c r="B436" s="85"/>
      <c r="C436" s="85"/>
      <c r="D436" s="85"/>
      <c r="E436" s="85"/>
    </row>
    <row r="437" customFormat="false" ht="15.75" hidden="false" customHeight="false" outlineLevel="0" collapsed="false">
      <c r="A437" s="85"/>
      <c r="B437" s="85"/>
      <c r="C437" s="85"/>
      <c r="D437" s="85"/>
      <c r="E437" s="85"/>
    </row>
    <row r="438" customFormat="false" ht="15.75" hidden="false" customHeight="false" outlineLevel="0" collapsed="false">
      <c r="A438" s="85"/>
      <c r="B438" s="85"/>
      <c r="C438" s="85"/>
      <c r="D438" s="85"/>
      <c r="E438" s="85"/>
    </row>
    <row r="439" customFormat="false" ht="15.75" hidden="false" customHeight="false" outlineLevel="0" collapsed="false">
      <c r="A439" s="85"/>
      <c r="B439" s="85"/>
      <c r="C439" s="85"/>
      <c r="D439" s="85"/>
      <c r="E439" s="85"/>
    </row>
    <row r="440" customFormat="false" ht="15.75" hidden="false" customHeight="false" outlineLevel="0" collapsed="false">
      <c r="A440" s="85"/>
      <c r="B440" s="85"/>
      <c r="C440" s="85"/>
      <c r="D440" s="85"/>
      <c r="E440" s="85"/>
    </row>
    <row r="441" customFormat="false" ht="15.75" hidden="false" customHeight="false" outlineLevel="0" collapsed="false">
      <c r="A441" s="85"/>
      <c r="B441" s="85"/>
      <c r="C441" s="85"/>
      <c r="D441" s="85"/>
      <c r="E441" s="85"/>
    </row>
    <row r="442" customFormat="false" ht="15.75" hidden="false" customHeight="false" outlineLevel="0" collapsed="false">
      <c r="A442" s="85"/>
      <c r="B442" s="85"/>
      <c r="C442" s="85"/>
      <c r="D442" s="85"/>
      <c r="E442" s="85"/>
    </row>
    <row r="443" customFormat="false" ht="15.75" hidden="false" customHeight="false" outlineLevel="0" collapsed="false">
      <c r="A443" s="85"/>
      <c r="B443" s="85"/>
      <c r="C443" s="85"/>
      <c r="D443" s="85"/>
      <c r="E443" s="85"/>
    </row>
    <row r="444" customFormat="false" ht="15.75" hidden="false" customHeight="false" outlineLevel="0" collapsed="false">
      <c r="A444" s="85"/>
      <c r="B444" s="85"/>
      <c r="C444" s="85"/>
      <c r="D444" s="85"/>
      <c r="E444" s="85"/>
    </row>
    <row r="445" customFormat="false" ht="15.75" hidden="false" customHeight="false" outlineLevel="0" collapsed="false">
      <c r="A445" s="85"/>
      <c r="B445" s="85"/>
      <c r="C445" s="85"/>
      <c r="D445" s="85"/>
      <c r="E445" s="85"/>
    </row>
    <row r="446" customFormat="false" ht="15.75" hidden="false" customHeight="false" outlineLevel="0" collapsed="false">
      <c r="A446" s="85"/>
      <c r="B446" s="85"/>
      <c r="C446" s="85"/>
      <c r="D446" s="85"/>
      <c r="E446" s="85"/>
    </row>
    <row r="447" customFormat="false" ht="15.75" hidden="false" customHeight="false" outlineLevel="0" collapsed="false">
      <c r="A447" s="85"/>
      <c r="B447" s="85"/>
      <c r="C447" s="85"/>
      <c r="D447" s="85"/>
      <c r="E447" s="85"/>
    </row>
    <row r="448" customFormat="false" ht="15.75" hidden="false" customHeight="false" outlineLevel="0" collapsed="false">
      <c r="A448" s="85"/>
      <c r="B448" s="85"/>
      <c r="C448" s="85"/>
      <c r="D448" s="85"/>
      <c r="E448" s="85"/>
    </row>
    <row r="449" customFormat="false" ht="15.75" hidden="false" customHeight="false" outlineLevel="0" collapsed="false">
      <c r="A449" s="85"/>
      <c r="B449" s="85"/>
      <c r="C449" s="85"/>
      <c r="D449" s="85"/>
      <c r="E449" s="85"/>
    </row>
    <row r="450" customFormat="false" ht="15.75" hidden="false" customHeight="false" outlineLevel="0" collapsed="false">
      <c r="A450" s="85"/>
      <c r="B450" s="85"/>
      <c r="C450" s="85"/>
      <c r="D450" s="85"/>
      <c r="E450" s="85"/>
    </row>
    <row r="451" customFormat="false" ht="15.75" hidden="false" customHeight="false" outlineLevel="0" collapsed="false">
      <c r="A451" s="85"/>
      <c r="B451" s="85"/>
      <c r="C451" s="85"/>
      <c r="D451" s="85"/>
      <c r="E451" s="85"/>
    </row>
    <row r="452" customFormat="false" ht="15.75" hidden="false" customHeight="false" outlineLevel="0" collapsed="false">
      <c r="A452" s="85"/>
      <c r="B452" s="85"/>
      <c r="C452" s="85"/>
      <c r="D452" s="85"/>
      <c r="E452" s="85"/>
    </row>
    <row r="453" customFormat="false" ht="15.75" hidden="false" customHeight="false" outlineLevel="0" collapsed="false">
      <c r="A453" s="85"/>
      <c r="B453" s="85"/>
      <c r="C453" s="85"/>
      <c r="D453" s="85"/>
      <c r="E453" s="85"/>
    </row>
    <row r="454" customFormat="false" ht="15.75" hidden="false" customHeight="false" outlineLevel="0" collapsed="false">
      <c r="A454" s="85"/>
      <c r="B454" s="85"/>
      <c r="C454" s="85"/>
      <c r="D454" s="85"/>
      <c r="E454" s="85"/>
    </row>
    <row r="455" customFormat="false" ht="15.75" hidden="false" customHeight="false" outlineLevel="0" collapsed="false">
      <c r="A455" s="85"/>
      <c r="B455" s="85"/>
      <c r="C455" s="85"/>
      <c r="D455" s="85"/>
      <c r="E455" s="85"/>
    </row>
    <row r="456" customFormat="false" ht="15.75" hidden="false" customHeight="false" outlineLevel="0" collapsed="false">
      <c r="A456" s="85"/>
      <c r="B456" s="85"/>
      <c r="C456" s="85"/>
      <c r="D456" s="85"/>
      <c r="E456" s="85"/>
    </row>
    <row r="457" customFormat="false" ht="15.75" hidden="false" customHeight="false" outlineLevel="0" collapsed="false">
      <c r="A457" s="85"/>
      <c r="B457" s="85"/>
      <c r="C457" s="85"/>
      <c r="D457" s="85"/>
      <c r="E457" s="85"/>
    </row>
    <row r="458" customFormat="false" ht="15.75" hidden="false" customHeight="false" outlineLevel="0" collapsed="false">
      <c r="A458" s="85"/>
      <c r="B458" s="85"/>
      <c r="C458" s="85"/>
      <c r="D458" s="85"/>
      <c r="E458" s="8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62"/>
    <col collapsed="false" customWidth="true" hidden="false" outlineLevel="0" max="2" min="2" style="0" width="22.01"/>
    <col collapsed="false" customWidth="true" hidden="false" outlineLevel="0" max="3" min="3" style="0" width="16.75"/>
    <col collapsed="false" customWidth="true" hidden="false" outlineLevel="0" max="4" min="4" style="0" width="18.12"/>
    <col collapsed="false" customWidth="true" hidden="false" outlineLevel="0" max="5" min="5" style="0" width="25.74"/>
    <col collapsed="false" customWidth="true" hidden="false" outlineLevel="0" max="8" min="8" style="0" width="16.13"/>
    <col collapsed="false" customWidth="true" hidden="false" outlineLevel="0" max="10" min="10" style="0" width="23.62"/>
    <col collapsed="false" customWidth="true" hidden="false" outlineLevel="0" max="14" min="14" style="0" width="15.63"/>
    <col collapsed="false" customWidth="true" hidden="false" outlineLevel="0" max="15" min="15" style="0" width="15.26"/>
  </cols>
  <sheetData>
    <row r="1" customFormat="false" ht="15.75" hidden="false" customHeight="false" outlineLevel="0" collapsed="false">
      <c r="A1" s="51"/>
      <c r="B1" s="51" t="s">
        <v>106</v>
      </c>
      <c r="C1" s="51" t="s">
        <v>340</v>
      </c>
      <c r="D1" s="51" t="s">
        <v>341</v>
      </c>
      <c r="E1" s="51" t="s">
        <v>342</v>
      </c>
      <c r="F1" s="51" t="s">
        <v>343</v>
      </c>
      <c r="G1" s="51" t="s">
        <v>344</v>
      </c>
      <c r="H1" s="51" t="s">
        <v>345</v>
      </c>
    </row>
    <row r="2" customFormat="false" ht="15.75" hidden="false" customHeight="false" outlineLevel="0" collapsed="false">
      <c r="A2" s="51" t="s">
        <v>346</v>
      </c>
      <c r="B2" s="91" t="n">
        <v>42736</v>
      </c>
      <c r="C2" s="92" t="n">
        <v>0.626388888888889</v>
      </c>
      <c r="D2" s="55" t="s">
        <v>347</v>
      </c>
      <c r="E2" s="55" t="s">
        <v>348</v>
      </c>
      <c r="F2" s="57" t="n">
        <v>943000</v>
      </c>
      <c r="G2" s="93" t="n">
        <f aca="false">AVERAGE(F2:F29)</f>
        <v>662160</v>
      </c>
      <c r="H2" s="51" t="s">
        <v>349</v>
      </c>
      <c r="J2" s="94" t="s">
        <v>350</v>
      </c>
      <c r="K2" s="94" t="s">
        <v>351</v>
      </c>
      <c r="L2" s="94" t="s">
        <v>352</v>
      </c>
      <c r="M2" s="94" t="s">
        <v>353</v>
      </c>
      <c r="N2" s="94" t="s">
        <v>60</v>
      </c>
      <c r="O2" s="48"/>
    </row>
    <row r="3" customFormat="false" ht="15.75" hidden="false" customHeight="false" outlineLevel="0" collapsed="false">
      <c r="B3" s="91" t="n">
        <v>42742</v>
      </c>
      <c r="C3" s="92" t="n">
        <v>0.4375</v>
      </c>
      <c r="D3" s="55" t="s">
        <v>354</v>
      </c>
      <c r="E3" s="55" t="s">
        <v>355</v>
      </c>
      <c r="F3" s="57" t="n">
        <v>640000</v>
      </c>
      <c r="J3" s="47" t="s">
        <v>356</v>
      </c>
      <c r="K3" s="95" t="n">
        <f aca="false">AVERAGE(F2:F12)</f>
        <v>637444.444444445</v>
      </c>
      <c r="L3" s="95" t="n">
        <f aca="false">AVERAGE(F13:F20)</f>
        <v>674714.2857</v>
      </c>
      <c r="M3" s="95" t="n">
        <f aca="false">AVERAGE(F21:F28)</f>
        <v>689000</v>
      </c>
      <c r="N3" s="95" t="n">
        <f aca="false">AVERAGE(K3:M3)</f>
        <v>667052.910048148</v>
      </c>
      <c r="O3" s="48"/>
    </row>
    <row r="4" customFormat="false" ht="15.75" hidden="false" customHeight="false" outlineLevel="0" collapsed="false">
      <c r="B4" s="91" t="n">
        <v>42743</v>
      </c>
      <c r="C4" s="92" t="n">
        <v>0.626388888888889</v>
      </c>
      <c r="D4" s="55" t="s">
        <v>354</v>
      </c>
      <c r="E4" s="55" t="s">
        <v>347</v>
      </c>
      <c r="F4" s="57" t="n">
        <v>1082000</v>
      </c>
      <c r="J4" s="47" t="s">
        <v>357</v>
      </c>
      <c r="K4" s="95" t="n">
        <f aca="false">AVERAGE(F3:F13)</f>
        <v>625555.555555555</v>
      </c>
      <c r="L4" s="95" t="n">
        <f aca="false">AVERAGE(F32:F40)</f>
        <v>693222.2222</v>
      </c>
      <c r="M4" s="95" t="n">
        <f aca="false">AVERAGE(F41:F48)</f>
        <v>787375</v>
      </c>
      <c r="N4" s="95" t="n">
        <f aca="false">AVERAGE(K4:M4)</f>
        <v>702050.925918519</v>
      </c>
      <c r="O4" s="48"/>
    </row>
    <row r="5" customFormat="false" ht="15.75" hidden="false" customHeight="false" outlineLevel="0" collapsed="false">
      <c r="B5" s="91" t="n">
        <v>42749</v>
      </c>
      <c r="C5" s="92" t="n">
        <v>0.4375</v>
      </c>
      <c r="D5" s="55" t="s">
        <v>358</v>
      </c>
      <c r="E5" s="55" t="s">
        <v>347</v>
      </c>
      <c r="F5" s="57" t="n">
        <v>545000</v>
      </c>
      <c r="J5" s="47" t="s">
        <v>359</v>
      </c>
      <c r="K5" s="95" t="n">
        <f aca="false">AVERAGE(F59:F89)</f>
        <v>606645.1613</v>
      </c>
      <c r="L5" s="95" t="n">
        <f aca="false">AVERAGE(F90:F117)</f>
        <v>724851.8519</v>
      </c>
      <c r="M5" s="95" t="n">
        <f aca="false">AVERAGE(F118:F148)</f>
        <v>594033.3333</v>
      </c>
      <c r="N5" s="95" t="n">
        <f aca="false">AVERAGE(K5:M5)</f>
        <v>641843.448833333</v>
      </c>
      <c r="O5" s="48"/>
    </row>
    <row r="6" customFormat="false" ht="15.75" hidden="false" customHeight="false" outlineLevel="0" collapsed="false">
      <c r="B6" s="91" t="n">
        <v>42750</v>
      </c>
      <c r="C6" s="92" t="n">
        <v>0.626388888888889</v>
      </c>
      <c r="D6" s="55" t="s">
        <v>358</v>
      </c>
      <c r="E6" s="55" t="s">
        <v>354</v>
      </c>
      <c r="F6" s="57" t="n">
        <v>792000</v>
      </c>
      <c r="J6" s="47" t="s">
        <v>360</v>
      </c>
      <c r="K6" s="47" t="s">
        <v>23</v>
      </c>
      <c r="L6" s="95" t="n">
        <f aca="false">AVERAGE(F224:F227)</f>
        <v>1865250</v>
      </c>
      <c r="M6" s="95" t="n">
        <f aca="false">AVERAGE(F228:F231)</f>
        <v>1966000</v>
      </c>
      <c r="N6" s="95" t="n">
        <f aca="false">AVERAGE(L6:M6)</f>
        <v>1915625</v>
      </c>
      <c r="O6" s="48"/>
    </row>
    <row r="7" customFormat="false" ht="15.75" hidden="false" customHeight="false" outlineLevel="0" collapsed="false">
      <c r="B7" s="91" t="n">
        <v>42756</v>
      </c>
      <c r="C7" s="92" t="n">
        <v>0.4375</v>
      </c>
      <c r="D7" s="55" t="s">
        <v>361</v>
      </c>
      <c r="E7" s="55" t="s">
        <v>354</v>
      </c>
      <c r="F7" s="57" t="n">
        <v>248000</v>
      </c>
      <c r="J7" s="47" t="s">
        <v>362</v>
      </c>
      <c r="K7" s="47" t="s">
        <v>23</v>
      </c>
      <c r="L7" s="95" t="n">
        <f aca="false">AVERAGE(F215:F218)</f>
        <v>1865250</v>
      </c>
      <c r="M7" s="95" t="n">
        <f aca="false">AVERAGE(F215:F219)</f>
        <v>1925400</v>
      </c>
      <c r="N7" s="95" t="n">
        <f aca="false">AVERAGE(K7:M7)</f>
        <v>1895325</v>
      </c>
      <c r="O7" s="48"/>
    </row>
    <row r="8" customFormat="false" ht="15.75" hidden="false" customHeight="false" outlineLevel="0" collapsed="false">
      <c r="B8" s="91"/>
      <c r="C8" s="92"/>
      <c r="D8" s="55"/>
      <c r="E8" s="55"/>
      <c r="F8" s="57"/>
      <c r="J8" s="47" t="s">
        <v>363</v>
      </c>
      <c r="K8" s="95" t="n">
        <f aca="false">AVERAGE(F150:F171)</f>
        <v>588809.5238</v>
      </c>
      <c r="L8" s="95" t="n">
        <f aca="false">AVERAGE(F172:F192)</f>
        <v>567761.9048</v>
      </c>
      <c r="M8" s="96" t="n">
        <f aca="false">AVERAGE(F192:F213)</f>
        <v>499409.0909</v>
      </c>
      <c r="N8" s="95" t="n">
        <f aca="false">AVERAGE(K8:M8)</f>
        <v>551993.5065</v>
      </c>
      <c r="O8" s="48"/>
    </row>
    <row r="9" customFormat="false" ht="15.75" hidden="false" customHeight="false" outlineLevel="0" collapsed="false">
      <c r="B9" s="91"/>
      <c r="C9" s="92"/>
      <c r="D9" s="55"/>
      <c r="E9" s="55"/>
      <c r="F9" s="57"/>
      <c r="J9" s="47"/>
      <c r="K9" s="48"/>
      <c r="L9" s="48"/>
      <c r="M9" s="97" t="s">
        <v>79</v>
      </c>
      <c r="N9" s="98" t="n">
        <v>6373891</v>
      </c>
      <c r="O9" s="95" t="n">
        <f aca="false">SUM(N3:N8)</f>
        <v>6373890.791</v>
      </c>
    </row>
    <row r="10" customFormat="false" ht="15.75" hidden="false" customHeight="false" outlineLevel="0" collapsed="false">
      <c r="B10" s="91" t="n">
        <v>42757</v>
      </c>
      <c r="C10" s="92" t="n">
        <v>0.626388888888889</v>
      </c>
      <c r="D10" s="55" t="s">
        <v>361</v>
      </c>
      <c r="E10" s="55" t="s">
        <v>358</v>
      </c>
      <c r="F10" s="57" t="n">
        <v>371000</v>
      </c>
      <c r="J10" s="94" t="s">
        <v>15</v>
      </c>
      <c r="K10" s="48"/>
      <c r="L10" s="48"/>
      <c r="M10" s="48"/>
      <c r="N10" s="99" t="n">
        <v>90748</v>
      </c>
      <c r="O10" s="48"/>
    </row>
    <row r="11" customFormat="false" ht="15.75" hidden="false" customHeight="false" outlineLevel="0" collapsed="false">
      <c r="B11" s="91" t="n">
        <v>42763</v>
      </c>
      <c r="C11" s="92" t="n">
        <v>0.4375</v>
      </c>
      <c r="D11" s="55" t="s">
        <v>364</v>
      </c>
      <c r="E11" s="55" t="s">
        <v>358</v>
      </c>
      <c r="F11" s="57" t="n">
        <v>478000</v>
      </c>
      <c r="J11" s="94" t="s">
        <v>365</v>
      </c>
      <c r="K11" s="48"/>
      <c r="L11" s="48"/>
      <c r="M11" s="48"/>
      <c r="N11" s="100" t="s">
        <v>366</v>
      </c>
      <c r="O11" s="100" t="s">
        <v>367</v>
      </c>
    </row>
    <row r="12" customFormat="false" ht="15.75" hidden="false" customHeight="false" outlineLevel="0" collapsed="false">
      <c r="B12" s="91" t="n">
        <v>42764</v>
      </c>
      <c r="C12" s="92" t="n">
        <v>0.626388888888889</v>
      </c>
      <c r="D12" s="55" t="s">
        <v>364</v>
      </c>
      <c r="E12" s="55" t="s">
        <v>361</v>
      </c>
      <c r="F12" s="57" t="n">
        <v>638000</v>
      </c>
      <c r="J12" s="94" t="s">
        <v>368</v>
      </c>
      <c r="K12" s="48"/>
      <c r="L12" s="48"/>
      <c r="M12" s="48"/>
      <c r="N12" s="100" t="s">
        <v>369</v>
      </c>
      <c r="O12" s="100" t="s">
        <v>370</v>
      </c>
    </row>
    <row r="13" customFormat="false" ht="15.75" hidden="false" customHeight="false" outlineLevel="0" collapsed="false">
      <c r="B13" s="91" t="n">
        <v>42770</v>
      </c>
      <c r="C13" s="92" t="n">
        <v>0.4375</v>
      </c>
      <c r="D13" s="55" t="s">
        <v>371</v>
      </c>
      <c r="E13" s="55" t="s">
        <v>361</v>
      </c>
      <c r="F13" s="57" t="n">
        <v>836000</v>
      </c>
      <c r="J13" s="94" t="s">
        <v>372</v>
      </c>
      <c r="K13" s="48"/>
      <c r="L13" s="48"/>
      <c r="M13" s="48"/>
      <c r="N13" s="100" t="s">
        <v>373</v>
      </c>
      <c r="O13" s="100" t="s">
        <v>374</v>
      </c>
    </row>
    <row r="14" customFormat="false" ht="15.75" hidden="false" customHeight="false" outlineLevel="0" collapsed="false">
      <c r="B14" s="91" t="n">
        <v>42771</v>
      </c>
      <c r="C14" s="92" t="n">
        <v>0.626388888888889</v>
      </c>
      <c r="D14" s="55" t="s">
        <v>371</v>
      </c>
      <c r="E14" s="55" t="s">
        <v>364</v>
      </c>
      <c r="F14" s="57" t="n">
        <v>802000</v>
      </c>
      <c r="J14" s="94" t="s">
        <v>375</v>
      </c>
      <c r="K14" s="48"/>
      <c r="L14" s="48"/>
      <c r="M14" s="48"/>
      <c r="N14" s="100" t="s">
        <v>376</v>
      </c>
      <c r="O14" s="100" t="s">
        <v>377</v>
      </c>
    </row>
    <row r="15" customFormat="false" ht="15.75" hidden="false" customHeight="false" outlineLevel="0" collapsed="false">
      <c r="B15" s="91" t="n">
        <v>42777</v>
      </c>
      <c r="C15" s="92" t="n">
        <v>0.4375</v>
      </c>
      <c r="D15" s="55" t="s">
        <v>378</v>
      </c>
      <c r="E15" s="55" t="s">
        <v>364</v>
      </c>
      <c r="F15" s="57" t="n">
        <v>289000</v>
      </c>
      <c r="J15" s="55"/>
      <c r="N15" s="101" t="n">
        <v>17167</v>
      </c>
      <c r="O15" s="101" t="n">
        <v>5966719</v>
      </c>
    </row>
    <row r="16" customFormat="false" ht="15.75" hidden="false" customHeight="false" outlineLevel="0" collapsed="false">
      <c r="B16" s="91" t="n">
        <v>42778</v>
      </c>
      <c r="C16" s="92" t="n">
        <v>0.626388888888889</v>
      </c>
      <c r="D16" s="55" t="s">
        <v>378</v>
      </c>
      <c r="E16" s="55" t="s">
        <v>364</v>
      </c>
      <c r="F16" s="57" t="n">
        <v>681000</v>
      </c>
      <c r="J16" s="55"/>
    </row>
    <row r="17" customFormat="false" ht="15.75" hidden="false" customHeight="false" outlineLevel="0" collapsed="false">
      <c r="B17" s="91" t="n">
        <v>42784</v>
      </c>
      <c r="C17" s="55" t="s">
        <v>23</v>
      </c>
      <c r="D17" s="55" t="s">
        <v>379</v>
      </c>
      <c r="E17" s="55"/>
      <c r="F17" s="55" t="s">
        <v>23</v>
      </c>
      <c r="J17" s="55"/>
    </row>
    <row r="18" customFormat="false" ht="15.75" hidden="false" customHeight="false" outlineLevel="0" collapsed="false">
      <c r="B18" s="91" t="n">
        <v>42785</v>
      </c>
      <c r="C18" s="92" t="n">
        <v>0.626388888888889</v>
      </c>
      <c r="D18" s="55" t="s">
        <v>379</v>
      </c>
      <c r="E18" s="55" t="s">
        <v>371</v>
      </c>
      <c r="F18" s="57" t="n">
        <v>734000</v>
      </c>
      <c r="J18" s="55"/>
    </row>
    <row r="19" customFormat="false" ht="15.75" hidden="false" customHeight="false" outlineLevel="0" collapsed="false">
      <c r="B19" s="91" t="n">
        <v>42791</v>
      </c>
      <c r="C19" s="92" t="n">
        <v>0.4375</v>
      </c>
      <c r="D19" s="55" t="s">
        <v>380</v>
      </c>
      <c r="E19" s="55" t="s">
        <v>378</v>
      </c>
      <c r="F19" s="57" t="n">
        <v>707000</v>
      </c>
    </row>
    <row r="20" customFormat="false" ht="15.75" hidden="false" customHeight="false" outlineLevel="0" collapsed="false">
      <c r="B20" s="91" t="n">
        <v>42792</v>
      </c>
      <c r="C20" s="92" t="n">
        <v>0.626388888888889</v>
      </c>
      <c r="D20" s="55" t="s">
        <v>380</v>
      </c>
      <c r="E20" s="55" t="s">
        <v>378</v>
      </c>
      <c r="F20" s="57" t="n">
        <v>674000</v>
      </c>
    </row>
    <row r="21" customFormat="false" ht="15.75" hidden="false" customHeight="false" outlineLevel="0" collapsed="false">
      <c r="B21" s="91" t="n">
        <v>42798</v>
      </c>
      <c r="C21" s="92" t="n">
        <v>0.4375</v>
      </c>
      <c r="D21" s="55" t="s">
        <v>381</v>
      </c>
      <c r="E21" s="55" t="s">
        <v>378</v>
      </c>
      <c r="F21" s="57" t="n">
        <v>1215000</v>
      </c>
    </row>
    <row r="22" customFormat="false" ht="15.75" hidden="false" customHeight="false" outlineLevel="0" collapsed="false">
      <c r="B22" s="91" t="n">
        <v>42799</v>
      </c>
      <c r="C22" s="92" t="n">
        <v>0.626388888888889</v>
      </c>
      <c r="D22" s="55" t="s">
        <v>381</v>
      </c>
      <c r="E22" s="55" t="s">
        <v>378</v>
      </c>
      <c r="F22" s="57" t="n">
        <v>407000</v>
      </c>
    </row>
    <row r="23" customFormat="false" ht="15.75" hidden="false" customHeight="false" outlineLevel="0" collapsed="false">
      <c r="B23" s="91" t="n">
        <v>42805</v>
      </c>
      <c r="C23" s="92" t="n">
        <v>0.4375</v>
      </c>
      <c r="D23" s="55" t="s">
        <v>382</v>
      </c>
      <c r="E23" s="55" t="s">
        <v>379</v>
      </c>
      <c r="F23" s="57" t="n">
        <v>709000</v>
      </c>
    </row>
    <row r="24" customFormat="false" ht="15.75" hidden="false" customHeight="false" outlineLevel="0" collapsed="false">
      <c r="B24" s="91" t="n">
        <v>42806</v>
      </c>
      <c r="C24" s="92" t="n">
        <v>0.626388888888889</v>
      </c>
      <c r="D24" s="55" t="s">
        <v>382</v>
      </c>
      <c r="E24" s="55" t="s">
        <v>379</v>
      </c>
      <c r="F24" s="57" t="n">
        <v>656000</v>
      </c>
    </row>
    <row r="25" customFormat="false" ht="15.75" hidden="false" customHeight="false" outlineLevel="0" collapsed="false">
      <c r="B25" s="91" t="n">
        <v>42812</v>
      </c>
      <c r="C25" s="92" t="n">
        <v>0.4375</v>
      </c>
      <c r="D25" s="55" t="s">
        <v>383</v>
      </c>
      <c r="E25" s="55" t="s">
        <v>380</v>
      </c>
      <c r="F25" s="57" t="n">
        <v>441000</v>
      </c>
    </row>
    <row r="26" customFormat="false" ht="15.75" hidden="false" customHeight="false" outlineLevel="0" collapsed="false">
      <c r="B26" s="91" t="n">
        <v>42813</v>
      </c>
      <c r="C26" s="92" t="n">
        <v>0.626388888888889</v>
      </c>
      <c r="D26" s="55" t="s">
        <v>383</v>
      </c>
      <c r="E26" s="55" t="s">
        <v>380</v>
      </c>
      <c r="F26" s="57" t="n">
        <v>700000</v>
      </c>
    </row>
    <row r="27" customFormat="false" ht="15.75" hidden="false" customHeight="false" outlineLevel="0" collapsed="false">
      <c r="B27" s="91" t="n">
        <v>42819</v>
      </c>
      <c r="C27" s="92" t="n">
        <v>0.4375</v>
      </c>
      <c r="D27" s="55" t="s">
        <v>384</v>
      </c>
      <c r="E27" s="55" t="s">
        <v>381</v>
      </c>
      <c r="F27" s="57" t="n">
        <v>757000</v>
      </c>
    </row>
    <row r="28" customFormat="false" ht="15.75" hidden="false" customHeight="false" outlineLevel="0" collapsed="false">
      <c r="B28" s="91" t="n">
        <v>42820</v>
      </c>
      <c r="C28" s="92" t="n">
        <v>0.626388888888889</v>
      </c>
      <c r="D28" s="55" t="s">
        <v>384</v>
      </c>
      <c r="E28" s="55" t="s">
        <v>381</v>
      </c>
      <c r="F28" s="57" t="n">
        <v>627000</v>
      </c>
    </row>
    <row r="29" customFormat="false" ht="15.75" hidden="false" customHeight="false" outlineLevel="0" collapsed="false">
      <c r="B29" s="91" t="n">
        <v>42826</v>
      </c>
      <c r="C29" s="92" t="n">
        <v>0.4375</v>
      </c>
      <c r="D29" s="55" t="s">
        <v>385</v>
      </c>
      <c r="E29" s="55" t="s">
        <v>385</v>
      </c>
      <c r="F29" s="57" t="n">
        <v>582000</v>
      </c>
    </row>
    <row r="30" customFormat="false" ht="15.75" hidden="false" customHeight="false" outlineLevel="0" collapsed="false">
      <c r="B30" s="91"/>
      <c r="C30" s="55"/>
      <c r="D30" s="55"/>
      <c r="E30" s="55"/>
      <c r="F30" s="55"/>
    </row>
    <row r="31" customFormat="false" ht="15.75" hidden="false" customHeight="false" outlineLevel="0" collapsed="false">
      <c r="B31" s="91"/>
      <c r="C31" s="55"/>
      <c r="D31" s="55"/>
      <c r="E31" s="55"/>
      <c r="F31" s="55"/>
    </row>
    <row r="32" customFormat="false" ht="15.75" hidden="false" customHeight="false" outlineLevel="0" collapsed="false">
      <c r="A32" s="51" t="s">
        <v>386</v>
      </c>
      <c r="B32" s="64" t="n">
        <v>42736</v>
      </c>
      <c r="C32" s="102" t="n">
        <v>0.395833333333333</v>
      </c>
      <c r="D32" s="8" t="s">
        <v>387</v>
      </c>
      <c r="E32" s="8" t="s">
        <v>387</v>
      </c>
      <c r="F32" s="19" t="n">
        <v>757000</v>
      </c>
      <c r="G32" s="93" t="n">
        <f aca="false">AVERAGE(F32:F57)</f>
        <v>691600</v>
      </c>
      <c r="H32" s="51" t="s">
        <v>388</v>
      </c>
    </row>
    <row r="33" customFormat="false" ht="15.75" hidden="false" customHeight="false" outlineLevel="0" collapsed="false">
      <c r="B33" s="64" t="n">
        <v>42742</v>
      </c>
      <c r="C33" s="102" t="n">
        <v>0.395833333333333</v>
      </c>
      <c r="D33" s="8" t="s">
        <v>389</v>
      </c>
      <c r="E33" s="8" t="s">
        <v>389</v>
      </c>
      <c r="F33" s="19" t="n">
        <v>508000</v>
      </c>
    </row>
    <row r="34" customFormat="false" ht="15.75" hidden="false" customHeight="false" outlineLevel="0" collapsed="false">
      <c r="B34" s="64" t="n">
        <v>42743</v>
      </c>
      <c r="C34" s="102" t="n">
        <v>0.395833333333333</v>
      </c>
      <c r="D34" s="8" t="s">
        <v>390</v>
      </c>
      <c r="E34" s="8" t="s">
        <v>390</v>
      </c>
      <c r="F34" s="19" t="n">
        <v>1438000</v>
      </c>
    </row>
    <row r="35" customFormat="false" ht="15.75" hidden="false" customHeight="false" outlineLevel="0" collapsed="false">
      <c r="B35" s="64" t="n">
        <v>42749</v>
      </c>
      <c r="C35" s="102" t="n">
        <v>0.395833333333333</v>
      </c>
      <c r="D35" s="8" t="s">
        <v>391</v>
      </c>
      <c r="E35" s="8" t="s">
        <v>391</v>
      </c>
      <c r="F35" s="19" t="n">
        <v>484000</v>
      </c>
    </row>
    <row r="36" customFormat="false" ht="15.75" hidden="false" customHeight="false" outlineLevel="0" collapsed="false">
      <c r="B36" s="64" t="n">
        <v>42750</v>
      </c>
      <c r="C36" s="102" t="n">
        <v>0.395833333333333</v>
      </c>
      <c r="D36" s="8" t="s">
        <v>392</v>
      </c>
      <c r="E36" s="8" t="s">
        <v>392</v>
      </c>
      <c r="F36" s="19" t="n">
        <v>907000</v>
      </c>
    </row>
    <row r="37" customFormat="false" ht="15.75" hidden="false" customHeight="false" outlineLevel="0" collapsed="false">
      <c r="B37" s="64" t="n">
        <v>42756</v>
      </c>
      <c r="C37" s="102" t="n">
        <v>0.395833333333333</v>
      </c>
      <c r="D37" s="8" t="s">
        <v>393</v>
      </c>
      <c r="E37" s="8" t="s">
        <v>393</v>
      </c>
      <c r="F37" s="19" t="n">
        <v>354000</v>
      </c>
    </row>
    <row r="38" customFormat="false" ht="15.75" hidden="false" customHeight="false" outlineLevel="0" collapsed="false">
      <c r="B38" s="64" t="n">
        <v>42757</v>
      </c>
      <c r="C38" s="102" t="n">
        <v>0.395833333333333</v>
      </c>
      <c r="D38" s="8" t="s">
        <v>394</v>
      </c>
      <c r="E38" s="8" t="s">
        <v>394</v>
      </c>
      <c r="F38" s="19" t="n">
        <v>795000</v>
      </c>
    </row>
    <row r="39" customFormat="false" ht="15.75" hidden="false" customHeight="false" outlineLevel="0" collapsed="false">
      <c r="B39" s="64" t="n">
        <v>42763</v>
      </c>
      <c r="C39" s="102" t="n">
        <v>0.395833333333333</v>
      </c>
      <c r="D39" s="8" t="s">
        <v>395</v>
      </c>
      <c r="E39" s="8" t="s">
        <v>395</v>
      </c>
      <c r="F39" s="19" t="n">
        <v>650000</v>
      </c>
    </row>
    <row r="40" customFormat="false" ht="15.75" hidden="false" customHeight="false" outlineLevel="0" collapsed="false">
      <c r="B40" s="64" t="n">
        <v>42764</v>
      </c>
      <c r="C40" s="102" t="n">
        <v>0.395833333333333</v>
      </c>
      <c r="D40" s="8" t="s">
        <v>396</v>
      </c>
      <c r="E40" s="8" t="s">
        <v>396</v>
      </c>
      <c r="F40" s="19" t="n">
        <v>346000</v>
      </c>
    </row>
    <row r="41" customFormat="false" ht="15.75" hidden="false" customHeight="false" outlineLevel="0" collapsed="false">
      <c r="B41" s="64" t="n">
        <v>42770</v>
      </c>
      <c r="C41" s="102" t="n">
        <v>0.395833333333333</v>
      </c>
      <c r="D41" s="8" t="s">
        <v>397</v>
      </c>
      <c r="E41" s="8" t="s">
        <v>397</v>
      </c>
      <c r="F41" s="19" t="n">
        <v>1102000</v>
      </c>
    </row>
    <row r="42" customFormat="false" ht="15.75" hidden="false" customHeight="false" outlineLevel="0" collapsed="false">
      <c r="B42" s="64" t="n">
        <v>42771</v>
      </c>
      <c r="C42" s="102" t="n">
        <v>0.395833333333333</v>
      </c>
      <c r="D42" s="8" t="s">
        <v>398</v>
      </c>
      <c r="E42" s="8" t="s">
        <v>398</v>
      </c>
      <c r="F42" s="19" t="n">
        <v>478000</v>
      </c>
    </row>
    <row r="43" customFormat="false" ht="15.75" hidden="false" customHeight="false" outlineLevel="0" collapsed="false">
      <c r="B43" s="64" t="n">
        <v>42777</v>
      </c>
      <c r="C43" s="102" t="n">
        <v>0.395833333333333</v>
      </c>
      <c r="D43" s="8" t="s">
        <v>399</v>
      </c>
      <c r="E43" s="8" t="s">
        <v>399</v>
      </c>
      <c r="F43" s="19" t="n">
        <v>794000</v>
      </c>
    </row>
    <row r="44" customFormat="false" ht="15.75" hidden="false" customHeight="false" outlineLevel="0" collapsed="false">
      <c r="B44" s="64" t="n">
        <v>42778</v>
      </c>
      <c r="C44" s="102" t="n">
        <v>0.395833333333333</v>
      </c>
      <c r="D44" s="8" t="s">
        <v>400</v>
      </c>
      <c r="E44" s="8" t="s">
        <v>400</v>
      </c>
      <c r="F44" s="19" t="n">
        <v>842000</v>
      </c>
    </row>
    <row r="45" customFormat="false" ht="15.75" hidden="false" customHeight="false" outlineLevel="0" collapsed="false">
      <c r="B45" s="64" t="n">
        <v>42784</v>
      </c>
      <c r="C45" s="102" t="n">
        <v>0.395833333333333</v>
      </c>
      <c r="D45" s="8" t="s">
        <v>401</v>
      </c>
      <c r="E45" s="8" t="s">
        <v>401</v>
      </c>
      <c r="F45" s="19" t="n">
        <v>967000</v>
      </c>
    </row>
    <row r="46" customFormat="false" ht="15.75" hidden="false" customHeight="false" outlineLevel="0" collapsed="false">
      <c r="B46" s="64" t="n">
        <v>42785</v>
      </c>
      <c r="C46" s="102" t="n">
        <v>0.395833333333333</v>
      </c>
      <c r="D46" s="8" t="s">
        <v>402</v>
      </c>
      <c r="E46" s="8" t="s">
        <v>402</v>
      </c>
      <c r="F46" s="19" t="n">
        <v>899000</v>
      </c>
    </row>
    <row r="47" customFormat="false" ht="15.75" hidden="false" customHeight="false" outlineLevel="0" collapsed="false">
      <c r="B47" s="64" t="n">
        <v>42791</v>
      </c>
      <c r="C47" s="102" t="n">
        <v>0.395833333333333</v>
      </c>
      <c r="D47" s="8" t="s">
        <v>403</v>
      </c>
      <c r="E47" s="8" t="s">
        <v>403</v>
      </c>
      <c r="F47" s="19" t="n">
        <v>705000</v>
      </c>
    </row>
    <row r="48" customFormat="false" ht="15.75" hidden="false" customHeight="false" outlineLevel="0" collapsed="false">
      <c r="B48" s="64" t="n">
        <v>42792</v>
      </c>
      <c r="C48" s="102" t="n">
        <v>0.395833333333333</v>
      </c>
      <c r="D48" s="8" t="s">
        <v>404</v>
      </c>
      <c r="E48" s="8" t="s">
        <v>404</v>
      </c>
      <c r="F48" s="19" t="n">
        <v>512000</v>
      </c>
    </row>
    <row r="49" customFormat="false" ht="15.75" hidden="false" customHeight="false" outlineLevel="0" collapsed="false">
      <c r="B49" s="64" t="n">
        <v>42798</v>
      </c>
      <c r="C49" s="102" t="n">
        <v>0.395833333333333</v>
      </c>
      <c r="D49" s="8" t="s">
        <v>391</v>
      </c>
      <c r="E49" s="8" t="s">
        <v>391</v>
      </c>
      <c r="F49" s="19" t="n">
        <v>705000</v>
      </c>
    </row>
    <row r="50" customFormat="false" ht="15.75" hidden="false" customHeight="false" outlineLevel="0" collapsed="false">
      <c r="B50" s="64" t="n">
        <v>42799</v>
      </c>
      <c r="C50" s="102" t="n">
        <v>0.395833333333333</v>
      </c>
      <c r="D50" s="8" t="s">
        <v>392</v>
      </c>
      <c r="E50" s="8" t="s">
        <v>392</v>
      </c>
      <c r="F50" s="19" t="n">
        <v>512000</v>
      </c>
    </row>
    <row r="51" customFormat="false" ht="15.75" hidden="false" customHeight="false" outlineLevel="0" collapsed="false">
      <c r="B51" s="64" t="n">
        <v>42805</v>
      </c>
      <c r="C51" s="102" t="n">
        <v>0.395833333333333</v>
      </c>
      <c r="D51" s="8" t="s">
        <v>393</v>
      </c>
      <c r="E51" s="8" t="s">
        <v>393</v>
      </c>
      <c r="F51" s="19" t="n">
        <v>512000</v>
      </c>
    </row>
    <row r="52" customFormat="false" ht="15.75" hidden="false" customHeight="false" outlineLevel="0" collapsed="false">
      <c r="B52" s="64" t="n">
        <v>42806</v>
      </c>
      <c r="C52" s="8" t="s">
        <v>23</v>
      </c>
      <c r="D52" s="8" t="s">
        <v>394</v>
      </c>
      <c r="E52" s="8" t="s">
        <v>23</v>
      </c>
      <c r="F52" s="8" t="s">
        <v>23</v>
      </c>
    </row>
    <row r="53" customFormat="false" ht="15.75" hidden="false" customHeight="false" outlineLevel="0" collapsed="false">
      <c r="B53" s="64" t="n">
        <v>42812</v>
      </c>
      <c r="C53" s="102" t="n">
        <v>0.395833333333333</v>
      </c>
      <c r="D53" s="8" t="s">
        <v>395</v>
      </c>
      <c r="E53" s="8" t="s">
        <v>395</v>
      </c>
      <c r="F53" s="19" t="n">
        <v>512000</v>
      </c>
    </row>
    <row r="54" customFormat="false" ht="15.75" hidden="false" customHeight="false" outlineLevel="0" collapsed="false">
      <c r="B54" s="64" t="n">
        <v>42813</v>
      </c>
      <c r="C54" s="102" t="n">
        <v>0.395833333333333</v>
      </c>
      <c r="D54" s="8" t="s">
        <v>396</v>
      </c>
      <c r="E54" s="8" t="s">
        <v>396</v>
      </c>
      <c r="F54" s="19" t="n">
        <v>741000</v>
      </c>
    </row>
    <row r="55" customFormat="false" ht="15.75" hidden="false" customHeight="false" outlineLevel="0" collapsed="false">
      <c r="B55" s="64" t="n">
        <v>42819</v>
      </c>
      <c r="C55" s="102" t="n">
        <v>0.395833333333333</v>
      </c>
      <c r="D55" s="8" t="s">
        <v>405</v>
      </c>
      <c r="E55" s="8" t="s">
        <v>405</v>
      </c>
      <c r="F55" s="19" t="n">
        <v>594000</v>
      </c>
    </row>
    <row r="56" customFormat="false" ht="15.75" hidden="false" customHeight="false" outlineLevel="0" collapsed="false">
      <c r="B56" s="64" t="n">
        <v>42820</v>
      </c>
      <c r="C56" s="102" t="n">
        <v>0.395833333333333</v>
      </c>
      <c r="D56" s="8" t="s">
        <v>406</v>
      </c>
      <c r="E56" s="8" t="s">
        <v>406</v>
      </c>
      <c r="F56" s="19" t="n">
        <v>606000</v>
      </c>
    </row>
    <row r="57" customFormat="false" ht="15.75" hidden="false" customHeight="false" outlineLevel="0" collapsed="false">
      <c r="B57" s="64" t="n">
        <v>42826</v>
      </c>
      <c r="C57" s="102" t="n">
        <v>0.395833333333333</v>
      </c>
      <c r="D57" s="8" t="s">
        <v>405</v>
      </c>
      <c r="E57" s="8" t="s">
        <v>405</v>
      </c>
      <c r="F57" s="19" t="n">
        <v>570000</v>
      </c>
    </row>
    <row r="58" customFormat="false" ht="15.75" hidden="false" customHeight="false" outlineLevel="0" collapsed="false">
      <c r="B58" s="64"/>
      <c r="C58" s="8"/>
      <c r="D58" s="8"/>
      <c r="E58" s="8"/>
      <c r="F58" s="8"/>
    </row>
    <row r="59" customFormat="false" ht="15.75" hidden="false" customHeight="false" outlineLevel="0" collapsed="false">
      <c r="A59" s="51" t="s">
        <v>407</v>
      </c>
      <c r="B59" s="64" t="n">
        <v>42736</v>
      </c>
      <c r="C59" s="102" t="n">
        <v>0.375</v>
      </c>
      <c r="D59" s="8" t="s">
        <v>408</v>
      </c>
      <c r="E59" s="8" t="s">
        <v>408</v>
      </c>
      <c r="F59" s="19" t="n">
        <v>757000</v>
      </c>
      <c r="G59" s="65" t="n">
        <f aca="false">AVERAGE(F59:F148)</f>
        <v>638613.6364</v>
      </c>
      <c r="H59" s="51" t="s">
        <v>409</v>
      </c>
    </row>
    <row r="60" customFormat="false" ht="15.75" hidden="false" customHeight="false" outlineLevel="0" collapsed="false">
      <c r="B60" s="64" t="n">
        <v>42737</v>
      </c>
      <c r="C60" s="102" t="n">
        <v>0.604166666666667</v>
      </c>
      <c r="D60" s="8" t="s">
        <v>410</v>
      </c>
      <c r="E60" s="8" t="s">
        <v>410</v>
      </c>
      <c r="F60" s="19" t="n">
        <v>524000</v>
      </c>
    </row>
    <row r="61" customFormat="false" ht="15.75" hidden="false" customHeight="false" outlineLevel="0" collapsed="false">
      <c r="B61" s="64" t="n">
        <v>42738</v>
      </c>
      <c r="C61" s="102" t="n">
        <v>0.604166666666667</v>
      </c>
      <c r="D61" s="8" t="s">
        <v>410</v>
      </c>
      <c r="E61" s="8" t="s">
        <v>410</v>
      </c>
      <c r="F61" s="19" t="n">
        <v>619000</v>
      </c>
    </row>
    <row r="62" customFormat="false" ht="15.75" hidden="false" customHeight="false" outlineLevel="0" collapsed="false">
      <c r="B62" s="64" t="n">
        <v>42739</v>
      </c>
      <c r="C62" s="102" t="n">
        <v>0.604166666666667</v>
      </c>
      <c r="D62" s="8" t="s">
        <v>410</v>
      </c>
      <c r="E62" s="8" t="s">
        <v>410</v>
      </c>
      <c r="F62" s="19" t="n">
        <v>585000</v>
      </c>
    </row>
    <row r="63" customFormat="false" ht="15.75" hidden="false" customHeight="false" outlineLevel="0" collapsed="false">
      <c r="B63" s="64" t="n">
        <v>42740</v>
      </c>
      <c r="C63" s="102" t="n">
        <v>0.604166666666667</v>
      </c>
      <c r="D63" s="8" t="s">
        <v>410</v>
      </c>
      <c r="E63" s="8" t="s">
        <v>410</v>
      </c>
      <c r="F63" s="19" t="n">
        <v>815000</v>
      </c>
    </row>
    <row r="64" customFormat="false" ht="15.75" hidden="false" customHeight="false" outlineLevel="0" collapsed="false">
      <c r="B64" s="64" t="n">
        <v>42741</v>
      </c>
      <c r="C64" s="102" t="n">
        <v>0.625</v>
      </c>
      <c r="D64" s="8" t="s">
        <v>410</v>
      </c>
      <c r="E64" s="8" t="s">
        <v>410</v>
      </c>
      <c r="F64" s="19" t="n">
        <v>362000</v>
      </c>
    </row>
    <row r="65" customFormat="false" ht="15.75" hidden="false" customHeight="false" outlineLevel="0" collapsed="false">
      <c r="B65" s="64" t="n">
        <v>42742</v>
      </c>
      <c r="C65" s="102" t="n">
        <v>0.375</v>
      </c>
      <c r="D65" s="8" t="s">
        <v>411</v>
      </c>
      <c r="E65" s="8" t="s">
        <v>411</v>
      </c>
      <c r="F65" s="19" t="n">
        <v>508000</v>
      </c>
    </row>
    <row r="66" customFormat="false" ht="15.75" hidden="false" customHeight="false" outlineLevel="0" collapsed="false">
      <c r="B66" s="64" t="n">
        <v>42743</v>
      </c>
      <c r="C66" s="102" t="n">
        <v>0.375</v>
      </c>
      <c r="D66" s="8" t="s">
        <v>412</v>
      </c>
      <c r="E66" s="8" t="s">
        <v>412</v>
      </c>
      <c r="F66" s="19" t="n">
        <v>738000</v>
      </c>
    </row>
    <row r="67" customFormat="false" ht="15.75" hidden="false" customHeight="false" outlineLevel="0" collapsed="false">
      <c r="B67" s="64" t="n">
        <v>42744</v>
      </c>
      <c r="C67" s="102" t="n">
        <v>0.604166666666667</v>
      </c>
      <c r="D67" s="8" t="s">
        <v>411</v>
      </c>
      <c r="E67" s="8" t="s">
        <v>411</v>
      </c>
      <c r="F67" s="19" t="n">
        <v>954000</v>
      </c>
    </row>
    <row r="68" customFormat="false" ht="15.75" hidden="false" customHeight="false" outlineLevel="0" collapsed="false">
      <c r="B68" s="64" t="n">
        <v>42745</v>
      </c>
      <c r="C68" s="102" t="n">
        <v>0.604166666666667</v>
      </c>
      <c r="D68" s="8" t="s">
        <v>411</v>
      </c>
      <c r="E68" s="8" t="s">
        <v>411</v>
      </c>
      <c r="F68" s="19" t="n">
        <v>511000</v>
      </c>
    </row>
    <row r="69" customFormat="false" ht="15.75" hidden="false" customHeight="false" outlineLevel="0" collapsed="false">
      <c r="B69" s="64" t="n">
        <v>42746</v>
      </c>
      <c r="C69" s="102" t="n">
        <v>0.604166666666667</v>
      </c>
      <c r="D69" s="8" t="s">
        <v>411</v>
      </c>
      <c r="E69" s="8" t="s">
        <v>411</v>
      </c>
      <c r="F69" s="19" t="n">
        <v>289000</v>
      </c>
    </row>
    <row r="70" customFormat="false" ht="15.75" hidden="false" customHeight="false" outlineLevel="0" collapsed="false">
      <c r="B70" s="64" t="n">
        <v>42747</v>
      </c>
      <c r="C70" s="102" t="n">
        <v>0.604166666666667</v>
      </c>
      <c r="D70" s="8" t="s">
        <v>411</v>
      </c>
      <c r="E70" s="8" t="s">
        <v>411</v>
      </c>
      <c r="F70" s="19" t="n">
        <v>817000</v>
      </c>
    </row>
    <row r="71" customFormat="false" ht="15.75" hidden="false" customHeight="false" outlineLevel="0" collapsed="false">
      <c r="B71" s="64" t="n">
        <v>42748</v>
      </c>
      <c r="C71" s="102" t="n">
        <v>0.625</v>
      </c>
      <c r="D71" s="8" t="s">
        <v>411</v>
      </c>
      <c r="E71" s="8" t="s">
        <v>411</v>
      </c>
      <c r="F71" s="19" t="n">
        <v>333000</v>
      </c>
    </row>
    <row r="72" customFormat="false" ht="15.75" hidden="false" customHeight="false" outlineLevel="0" collapsed="false">
      <c r="B72" s="64" t="n">
        <v>42749</v>
      </c>
      <c r="C72" s="102" t="n">
        <v>0.375</v>
      </c>
      <c r="D72" s="8" t="s">
        <v>413</v>
      </c>
      <c r="E72" s="8" t="s">
        <v>413</v>
      </c>
      <c r="F72" s="19" t="n">
        <v>484000</v>
      </c>
    </row>
    <row r="73" customFormat="false" ht="15.75" hidden="false" customHeight="false" outlineLevel="0" collapsed="false">
      <c r="B73" s="64" t="n">
        <v>42750</v>
      </c>
      <c r="C73" s="102" t="n">
        <v>0.375</v>
      </c>
      <c r="D73" s="8" t="s">
        <v>414</v>
      </c>
      <c r="E73" s="8" t="s">
        <v>414</v>
      </c>
      <c r="F73" s="19" t="n">
        <v>803000</v>
      </c>
    </row>
    <row r="74" customFormat="false" ht="15.75" hidden="false" customHeight="false" outlineLevel="0" collapsed="false">
      <c r="B74" s="64" t="n">
        <v>42751</v>
      </c>
      <c r="C74" s="102" t="n">
        <v>0.604166666666667</v>
      </c>
      <c r="D74" s="8" t="s">
        <v>413</v>
      </c>
      <c r="E74" s="8" t="s">
        <v>413</v>
      </c>
      <c r="F74" s="19" t="n">
        <v>420000</v>
      </c>
    </row>
    <row r="75" customFormat="false" ht="15.75" hidden="false" customHeight="false" outlineLevel="0" collapsed="false">
      <c r="B75" s="64" t="n">
        <v>42752</v>
      </c>
      <c r="C75" s="102" t="n">
        <v>0.604166666666667</v>
      </c>
      <c r="D75" s="8" t="s">
        <v>413</v>
      </c>
      <c r="E75" s="8" t="s">
        <v>413</v>
      </c>
      <c r="F75" s="19" t="n">
        <v>573000</v>
      </c>
    </row>
    <row r="76" customFormat="false" ht="15.75" hidden="false" customHeight="false" outlineLevel="0" collapsed="false">
      <c r="B76" s="64" t="n">
        <v>42753</v>
      </c>
      <c r="C76" s="102" t="n">
        <v>0.604166666666667</v>
      </c>
      <c r="D76" s="8" t="s">
        <v>413</v>
      </c>
      <c r="E76" s="8" t="s">
        <v>413</v>
      </c>
      <c r="F76" s="19" t="n">
        <v>628000</v>
      </c>
    </row>
    <row r="77" customFormat="false" ht="15.75" hidden="false" customHeight="false" outlineLevel="0" collapsed="false">
      <c r="B77" s="64" t="n">
        <v>42754</v>
      </c>
      <c r="C77" s="102" t="n">
        <v>0.604166666666667</v>
      </c>
      <c r="D77" s="8" t="s">
        <v>413</v>
      </c>
      <c r="E77" s="8" t="s">
        <v>413</v>
      </c>
      <c r="F77" s="19" t="n">
        <v>886000</v>
      </c>
    </row>
    <row r="78" customFormat="false" ht="15.75" hidden="false" customHeight="false" outlineLevel="0" collapsed="false">
      <c r="B78" s="64" t="n">
        <v>42755</v>
      </c>
      <c r="C78" s="102" t="n">
        <v>0.625</v>
      </c>
      <c r="D78" s="8" t="s">
        <v>413</v>
      </c>
      <c r="E78" s="8" t="s">
        <v>413</v>
      </c>
      <c r="F78" s="19" t="n">
        <v>666000</v>
      </c>
    </row>
    <row r="79" customFormat="false" ht="15.75" hidden="false" customHeight="false" outlineLevel="0" collapsed="false">
      <c r="B79" s="64" t="n">
        <v>42756</v>
      </c>
      <c r="C79" s="102" t="n">
        <v>0.375</v>
      </c>
      <c r="D79" s="8" t="s">
        <v>415</v>
      </c>
      <c r="E79" s="8" t="s">
        <v>415</v>
      </c>
      <c r="F79" s="19" t="n">
        <v>354000</v>
      </c>
    </row>
    <row r="80" customFormat="false" ht="15.75" hidden="false" customHeight="false" outlineLevel="0" collapsed="false">
      <c r="B80" s="64" t="n">
        <v>42757</v>
      </c>
      <c r="C80" s="102" t="n">
        <v>0.375</v>
      </c>
      <c r="D80" s="8" t="s">
        <v>416</v>
      </c>
      <c r="E80" s="8" t="s">
        <v>416</v>
      </c>
      <c r="F80" s="19" t="n">
        <v>690000</v>
      </c>
    </row>
    <row r="81" customFormat="false" ht="15.75" hidden="false" customHeight="false" outlineLevel="0" collapsed="false">
      <c r="B81" s="64" t="n">
        <v>42758</v>
      </c>
      <c r="C81" s="102" t="n">
        <v>0.604166666666667</v>
      </c>
      <c r="D81" s="8" t="s">
        <v>415</v>
      </c>
      <c r="E81" s="8" t="s">
        <v>415</v>
      </c>
      <c r="F81" s="19" t="n">
        <v>200000</v>
      </c>
    </row>
    <row r="82" customFormat="false" ht="15.75" hidden="false" customHeight="false" outlineLevel="0" collapsed="false">
      <c r="B82" s="64" t="n">
        <v>42759</v>
      </c>
      <c r="C82" s="102" t="n">
        <v>0.604166666666667</v>
      </c>
      <c r="D82" s="8" t="s">
        <v>415</v>
      </c>
      <c r="E82" s="8" t="s">
        <v>415</v>
      </c>
      <c r="F82" s="19" t="n">
        <v>683000</v>
      </c>
    </row>
    <row r="83" customFormat="false" ht="15.75" hidden="false" customHeight="false" outlineLevel="0" collapsed="false">
      <c r="B83" s="64" t="n">
        <v>42760</v>
      </c>
      <c r="C83" s="102" t="n">
        <v>0.604166666666667</v>
      </c>
      <c r="D83" s="8" t="s">
        <v>415</v>
      </c>
      <c r="E83" s="8" t="s">
        <v>415</v>
      </c>
      <c r="F83" s="19" t="n">
        <v>726000</v>
      </c>
    </row>
    <row r="84" customFormat="false" ht="15.75" hidden="false" customHeight="false" outlineLevel="0" collapsed="false">
      <c r="B84" s="64" t="n">
        <v>42761</v>
      </c>
      <c r="C84" s="102" t="n">
        <v>0.604166666666667</v>
      </c>
      <c r="D84" s="8" t="s">
        <v>415</v>
      </c>
      <c r="E84" s="8" t="s">
        <v>415</v>
      </c>
      <c r="F84" s="19" t="n">
        <v>603000</v>
      </c>
    </row>
    <row r="85" customFormat="false" ht="15.75" hidden="false" customHeight="false" outlineLevel="0" collapsed="false">
      <c r="B85" s="64" t="n">
        <v>42762</v>
      </c>
      <c r="C85" s="102" t="n">
        <v>0.625</v>
      </c>
      <c r="D85" s="8" t="s">
        <v>415</v>
      </c>
      <c r="E85" s="8" t="s">
        <v>415</v>
      </c>
      <c r="F85" s="19" t="n">
        <v>842000</v>
      </c>
    </row>
    <row r="86" customFormat="false" ht="15.75" hidden="false" customHeight="false" outlineLevel="0" collapsed="false">
      <c r="B86" s="64" t="n">
        <v>42763</v>
      </c>
      <c r="C86" s="102" t="n">
        <v>0.375</v>
      </c>
      <c r="D86" s="8" t="s">
        <v>417</v>
      </c>
      <c r="E86" s="8" t="s">
        <v>417</v>
      </c>
      <c r="F86" s="19" t="n">
        <v>1064000</v>
      </c>
    </row>
    <row r="87" customFormat="false" ht="15.75" hidden="false" customHeight="false" outlineLevel="0" collapsed="false">
      <c r="B87" s="64" t="n">
        <v>42764</v>
      </c>
      <c r="C87" s="102" t="n">
        <v>0.375</v>
      </c>
      <c r="D87" s="8" t="s">
        <v>418</v>
      </c>
      <c r="E87" s="8" t="s">
        <v>418</v>
      </c>
      <c r="F87" s="19" t="n">
        <v>589000</v>
      </c>
    </row>
    <row r="88" customFormat="false" ht="15.75" hidden="false" customHeight="false" outlineLevel="0" collapsed="false">
      <c r="B88" s="64" t="n">
        <v>42765</v>
      </c>
      <c r="C88" s="102" t="n">
        <v>0.604166666666667</v>
      </c>
      <c r="D88" s="8" t="s">
        <v>417</v>
      </c>
      <c r="E88" s="8" t="s">
        <v>417</v>
      </c>
      <c r="F88" s="19" t="n">
        <v>276000</v>
      </c>
    </row>
    <row r="89" customFormat="false" ht="15.75" hidden="false" customHeight="false" outlineLevel="0" collapsed="false">
      <c r="B89" s="64" t="n">
        <v>42766</v>
      </c>
      <c r="C89" s="102" t="n">
        <v>0.604166666666667</v>
      </c>
      <c r="D89" s="8" t="s">
        <v>417</v>
      </c>
      <c r="E89" s="8" t="s">
        <v>417</v>
      </c>
      <c r="F89" s="19" t="n">
        <v>507000</v>
      </c>
    </row>
    <row r="90" customFormat="false" ht="15.75" hidden="false" customHeight="false" outlineLevel="0" collapsed="false">
      <c r="B90" s="64" t="n">
        <v>42767</v>
      </c>
      <c r="C90" s="102" t="n">
        <v>0.604166666666667</v>
      </c>
      <c r="D90" s="8" t="s">
        <v>417</v>
      </c>
      <c r="E90" s="8" t="s">
        <v>417</v>
      </c>
      <c r="F90" s="19" t="n">
        <v>382000</v>
      </c>
    </row>
    <row r="91" customFormat="false" ht="15.75" hidden="false" customHeight="false" outlineLevel="0" collapsed="false">
      <c r="B91" s="64" t="n">
        <v>42768</v>
      </c>
      <c r="C91" s="102" t="n">
        <v>0.604166666666667</v>
      </c>
      <c r="D91" s="8" t="s">
        <v>417</v>
      </c>
      <c r="E91" s="8" t="s">
        <v>417</v>
      </c>
      <c r="F91" s="19" t="n">
        <v>677000</v>
      </c>
    </row>
    <row r="92" customFormat="false" ht="15.75" hidden="false" customHeight="false" outlineLevel="0" collapsed="false">
      <c r="B92" s="64" t="n">
        <v>42769</v>
      </c>
      <c r="C92" s="102" t="n">
        <v>0.625</v>
      </c>
      <c r="D92" s="8" t="s">
        <v>417</v>
      </c>
      <c r="E92" s="8" t="s">
        <v>417</v>
      </c>
      <c r="F92" s="19" t="n">
        <v>540000</v>
      </c>
    </row>
    <row r="93" customFormat="false" ht="15.75" hidden="false" customHeight="false" outlineLevel="0" collapsed="false">
      <c r="B93" s="64" t="n">
        <v>42770</v>
      </c>
      <c r="C93" s="102" t="n">
        <v>0.375</v>
      </c>
      <c r="D93" s="8" t="s">
        <v>419</v>
      </c>
      <c r="E93" s="8" t="s">
        <v>419</v>
      </c>
      <c r="F93" s="19" t="n">
        <v>866000</v>
      </c>
    </row>
    <row r="94" customFormat="false" ht="15.75" hidden="false" customHeight="false" outlineLevel="0" collapsed="false">
      <c r="B94" s="64" t="n">
        <v>42771</v>
      </c>
      <c r="C94" s="102" t="n">
        <v>0.375</v>
      </c>
      <c r="D94" s="8" t="s">
        <v>420</v>
      </c>
      <c r="E94" s="8" t="s">
        <v>420</v>
      </c>
      <c r="F94" s="19" t="n">
        <v>399000</v>
      </c>
    </row>
    <row r="95" customFormat="false" ht="15.75" hidden="false" customHeight="false" outlineLevel="0" collapsed="false">
      <c r="B95" s="64" t="n">
        <v>42772</v>
      </c>
      <c r="C95" s="102" t="n">
        <v>0.604166666666667</v>
      </c>
      <c r="D95" s="8" t="s">
        <v>419</v>
      </c>
      <c r="E95" s="8" t="s">
        <v>419</v>
      </c>
      <c r="F95" s="19" t="n">
        <v>834000</v>
      </c>
    </row>
    <row r="96" customFormat="false" ht="15.75" hidden="false" customHeight="false" outlineLevel="0" collapsed="false">
      <c r="B96" s="64" t="n">
        <v>42773</v>
      </c>
      <c r="C96" s="102" t="n">
        <v>0.604166666666667</v>
      </c>
      <c r="D96" s="8" t="s">
        <v>419</v>
      </c>
      <c r="E96" s="8" t="s">
        <v>419</v>
      </c>
      <c r="F96" s="19" t="n">
        <v>408000</v>
      </c>
    </row>
    <row r="97" customFormat="false" ht="15.75" hidden="false" customHeight="false" outlineLevel="0" collapsed="false">
      <c r="B97" s="64" t="n">
        <v>42774</v>
      </c>
      <c r="C97" s="102" t="n">
        <v>0.604166666666667</v>
      </c>
      <c r="D97" s="8" t="s">
        <v>419</v>
      </c>
      <c r="E97" s="8" t="s">
        <v>419</v>
      </c>
      <c r="F97" s="19" t="n">
        <v>745000</v>
      </c>
    </row>
    <row r="98" customFormat="false" ht="15.75" hidden="false" customHeight="false" outlineLevel="0" collapsed="false">
      <c r="B98" s="64" t="n">
        <v>42775</v>
      </c>
      <c r="C98" s="102" t="n">
        <v>0.604166666666667</v>
      </c>
      <c r="D98" s="8" t="s">
        <v>419</v>
      </c>
      <c r="E98" s="8" t="s">
        <v>419</v>
      </c>
      <c r="F98" s="19" t="n">
        <v>990000</v>
      </c>
    </row>
    <row r="99" customFormat="false" ht="15.75" hidden="false" customHeight="false" outlineLevel="0" collapsed="false">
      <c r="B99" s="64" t="n">
        <v>42776</v>
      </c>
      <c r="C99" s="102" t="n">
        <v>0.625</v>
      </c>
      <c r="D99" s="8" t="s">
        <v>419</v>
      </c>
      <c r="E99" s="8" t="s">
        <v>419</v>
      </c>
      <c r="F99" s="19" t="n">
        <v>543000</v>
      </c>
    </row>
    <row r="100" customFormat="false" ht="15.75" hidden="false" customHeight="false" outlineLevel="0" collapsed="false">
      <c r="B100" s="64" t="n">
        <v>42777</v>
      </c>
      <c r="C100" s="102" t="n">
        <v>0.375</v>
      </c>
      <c r="D100" s="8" t="s">
        <v>421</v>
      </c>
      <c r="E100" s="8" t="s">
        <v>421</v>
      </c>
      <c r="F100" s="19" t="n">
        <v>870000</v>
      </c>
    </row>
    <row r="101" customFormat="false" ht="15.75" hidden="false" customHeight="false" outlineLevel="0" collapsed="false">
      <c r="B101" s="64" t="n">
        <v>42778</v>
      </c>
      <c r="C101" s="102" t="n">
        <v>0.375</v>
      </c>
      <c r="D101" s="8" t="s">
        <v>422</v>
      </c>
      <c r="E101" s="8" t="s">
        <v>422</v>
      </c>
      <c r="F101" s="19" t="n">
        <v>929000</v>
      </c>
    </row>
    <row r="102" customFormat="false" ht="15.75" hidden="false" customHeight="false" outlineLevel="0" collapsed="false">
      <c r="B102" s="64" t="n">
        <v>42779</v>
      </c>
      <c r="C102" s="102" t="n">
        <v>0.604166666666667</v>
      </c>
      <c r="D102" s="8" t="s">
        <v>421</v>
      </c>
      <c r="E102" s="8" t="s">
        <v>421</v>
      </c>
      <c r="F102" s="19" t="n">
        <v>739000</v>
      </c>
    </row>
    <row r="103" customFormat="false" ht="15.75" hidden="false" customHeight="false" outlineLevel="0" collapsed="false">
      <c r="B103" s="64" t="n">
        <v>42780</v>
      </c>
      <c r="C103" s="102" t="n">
        <v>0.604166666666667</v>
      </c>
      <c r="D103" s="8" t="s">
        <v>421</v>
      </c>
      <c r="E103" s="8" t="s">
        <v>421</v>
      </c>
      <c r="F103" s="19" t="n">
        <v>672000</v>
      </c>
    </row>
    <row r="104" customFormat="false" ht="15.75" hidden="false" customHeight="false" outlineLevel="0" collapsed="false">
      <c r="B104" s="64" t="n">
        <v>42781</v>
      </c>
      <c r="C104" s="102" t="n">
        <v>0.604166666666667</v>
      </c>
      <c r="D104" s="8" t="s">
        <v>421</v>
      </c>
      <c r="E104" s="8" t="s">
        <v>421</v>
      </c>
      <c r="F104" s="19" t="n">
        <v>701000</v>
      </c>
    </row>
    <row r="105" customFormat="false" ht="15.75" hidden="false" customHeight="false" outlineLevel="0" collapsed="false">
      <c r="B105" s="64" t="n">
        <v>42782</v>
      </c>
      <c r="C105" s="102" t="n">
        <v>0.604166666666667</v>
      </c>
      <c r="D105" s="8" t="s">
        <v>421</v>
      </c>
      <c r="E105" s="8" t="s">
        <v>421</v>
      </c>
      <c r="F105" s="19" t="n">
        <v>849000</v>
      </c>
    </row>
    <row r="106" customFormat="false" ht="15.75" hidden="false" customHeight="false" outlineLevel="0" collapsed="false">
      <c r="B106" s="64" t="n">
        <v>42783</v>
      </c>
      <c r="C106" s="102" t="n">
        <v>0.625</v>
      </c>
      <c r="D106" s="8" t="s">
        <v>421</v>
      </c>
      <c r="E106" s="8" t="s">
        <v>421</v>
      </c>
      <c r="F106" s="19" t="n">
        <v>559000</v>
      </c>
    </row>
    <row r="107" customFormat="false" ht="15.75" hidden="false" customHeight="false" outlineLevel="0" collapsed="false">
      <c r="B107" s="64" t="n">
        <v>42784</v>
      </c>
      <c r="C107" s="102" t="n">
        <v>0.375</v>
      </c>
      <c r="D107" s="8" t="s">
        <v>423</v>
      </c>
      <c r="E107" s="8" t="s">
        <v>421</v>
      </c>
      <c r="F107" s="19" t="n">
        <v>935000</v>
      </c>
    </row>
    <row r="108" customFormat="false" ht="15.75" hidden="false" customHeight="false" outlineLevel="0" collapsed="false">
      <c r="B108" s="64" t="n">
        <v>42785</v>
      </c>
      <c r="C108" s="102" t="n">
        <v>0.375</v>
      </c>
      <c r="D108" s="8" t="s">
        <v>424</v>
      </c>
      <c r="E108" s="8" t="s">
        <v>423</v>
      </c>
      <c r="F108" s="19" t="n">
        <v>1251000</v>
      </c>
    </row>
    <row r="109" customFormat="false" ht="15.75" hidden="false" customHeight="false" outlineLevel="0" collapsed="false">
      <c r="B109" s="64" t="n">
        <v>42786</v>
      </c>
      <c r="C109" s="102" t="n">
        <v>0.604166666666667</v>
      </c>
      <c r="D109" s="8" t="s">
        <v>423</v>
      </c>
      <c r="E109" s="8" t="s">
        <v>424</v>
      </c>
      <c r="F109" s="19" t="n">
        <v>618000</v>
      </c>
    </row>
    <row r="110" customFormat="false" ht="15.75" hidden="false" customHeight="false" outlineLevel="0" collapsed="false">
      <c r="B110" s="64" t="n">
        <v>42787</v>
      </c>
      <c r="C110" s="102" t="n">
        <v>0.604166666666667</v>
      </c>
      <c r="D110" s="8" t="s">
        <v>423</v>
      </c>
      <c r="E110" s="8" t="s">
        <v>423</v>
      </c>
      <c r="F110" s="19" t="n">
        <v>508000</v>
      </c>
    </row>
    <row r="111" customFormat="false" ht="15.75" hidden="false" customHeight="false" outlineLevel="0" collapsed="false">
      <c r="B111" s="64" t="n">
        <v>42788</v>
      </c>
      <c r="C111" s="102" t="n">
        <v>0.604166666666667</v>
      </c>
      <c r="D111" s="8" t="s">
        <v>423</v>
      </c>
      <c r="E111" s="8" t="s">
        <v>423</v>
      </c>
      <c r="F111" s="19" t="n">
        <v>361000</v>
      </c>
    </row>
    <row r="112" customFormat="false" ht="15.75" hidden="false" customHeight="false" outlineLevel="0" collapsed="false">
      <c r="B112" s="64" t="n">
        <v>42789</v>
      </c>
      <c r="C112" s="102" t="n">
        <v>0.604166666666667</v>
      </c>
      <c r="D112" s="8" t="s">
        <v>423</v>
      </c>
      <c r="E112" s="8" t="s">
        <v>423</v>
      </c>
      <c r="F112" s="19" t="n">
        <v>1033000</v>
      </c>
    </row>
    <row r="113" customFormat="false" ht="15.75" hidden="false" customHeight="false" outlineLevel="0" collapsed="false">
      <c r="B113" s="64" t="n">
        <v>42790</v>
      </c>
      <c r="C113" s="102" t="n">
        <v>0.625</v>
      </c>
      <c r="D113" s="8" t="s">
        <v>423</v>
      </c>
      <c r="E113" s="8" t="s">
        <v>423</v>
      </c>
      <c r="F113" s="19" t="n">
        <v>271000</v>
      </c>
    </row>
    <row r="114" customFormat="false" ht="15.75" hidden="false" customHeight="false" outlineLevel="0" collapsed="false">
      <c r="B114" s="64" t="n">
        <v>42791</v>
      </c>
      <c r="C114" s="102" t="n">
        <v>0.375</v>
      </c>
      <c r="D114" s="8" t="s">
        <v>425</v>
      </c>
      <c r="E114" s="8" t="s">
        <v>23</v>
      </c>
      <c r="F114" s="8" t="s">
        <v>23</v>
      </c>
    </row>
    <row r="115" customFormat="false" ht="15.75" hidden="false" customHeight="false" outlineLevel="0" collapsed="false">
      <c r="B115" s="64" t="n">
        <v>42792</v>
      </c>
      <c r="C115" s="102" t="n">
        <v>0.375</v>
      </c>
      <c r="D115" s="8" t="s">
        <v>426</v>
      </c>
      <c r="E115" s="8" t="s">
        <v>426</v>
      </c>
      <c r="F115" s="19" t="n">
        <v>1594000</v>
      </c>
    </row>
    <row r="116" customFormat="false" ht="15.75" hidden="false" customHeight="false" outlineLevel="0" collapsed="false">
      <c r="B116" s="64" t="n">
        <v>42793</v>
      </c>
      <c r="C116" s="102" t="n">
        <v>0.604166666666667</v>
      </c>
      <c r="D116" s="8" t="s">
        <v>425</v>
      </c>
      <c r="E116" s="8" t="s">
        <v>425</v>
      </c>
      <c r="F116" s="19" t="n">
        <v>505000</v>
      </c>
    </row>
    <row r="117" customFormat="false" ht="15.75" hidden="false" customHeight="false" outlineLevel="0" collapsed="false">
      <c r="B117" s="64" t="n">
        <v>42794</v>
      </c>
      <c r="C117" s="102" t="n">
        <v>0.604166666666667</v>
      </c>
      <c r="D117" s="8" t="s">
        <v>425</v>
      </c>
      <c r="E117" s="8" t="s">
        <v>425</v>
      </c>
      <c r="F117" s="19" t="n">
        <v>792000</v>
      </c>
    </row>
    <row r="118" customFormat="false" ht="15.75" hidden="false" customHeight="false" outlineLevel="0" collapsed="false">
      <c r="B118" s="64" t="n">
        <v>42795</v>
      </c>
      <c r="C118" s="102" t="n">
        <v>0.604166666666667</v>
      </c>
      <c r="D118" s="8" t="s">
        <v>425</v>
      </c>
      <c r="E118" s="8" t="s">
        <v>425</v>
      </c>
      <c r="F118" s="19" t="n">
        <v>513000</v>
      </c>
    </row>
    <row r="119" customFormat="false" ht="15.75" hidden="false" customHeight="false" outlineLevel="0" collapsed="false">
      <c r="B119" s="64" t="n">
        <v>42796</v>
      </c>
      <c r="C119" s="102" t="n">
        <v>0.604166666666667</v>
      </c>
      <c r="D119" s="8" t="s">
        <v>425</v>
      </c>
      <c r="E119" s="8" t="s">
        <v>425</v>
      </c>
      <c r="F119" s="19" t="n">
        <v>530000</v>
      </c>
    </row>
    <row r="120" customFormat="false" ht="15.75" hidden="false" customHeight="false" outlineLevel="0" collapsed="false">
      <c r="B120" s="64" t="n">
        <v>42797</v>
      </c>
      <c r="C120" s="102" t="n">
        <v>0.625</v>
      </c>
      <c r="D120" s="8" t="s">
        <v>425</v>
      </c>
      <c r="E120" s="8" t="s">
        <v>425</v>
      </c>
      <c r="F120" s="19" t="n">
        <v>397000</v>
      </c>
    </row>
    <row r="121" customFormat="false" ht="15.75" hidden="false" customHeight="false" outlineLevel="0" collapsed="false">
      <c r="B121" s="64" t="n">
        <v>42798</v>
      </c>
      <c r="C121" s="102" t="n">
        <v>0.375</v>
      </c>
      <c r="D121" s="8" t="s">
        <v>427</v>
      </c>
      <c r="E121" s="8" t="s">
        <v>427</v>
      </c>
      <c r="F121" s="19" t="n">
        <v>932000</v>
      </c>
    </row>
    <row r="122" customFormat="false" ht="15.75" hidden="false" customHeight="false" outlineLevel="0" collapsed="false">
      <c r="B122" s="64" t="n">
        <v>42799</v>
      </c>
      <c r="C122" s="102" t="n">
        <v>0.375</v>
      </c>
      <c r="D122" s="8" t="s">
        <v>428</v>
      </c>
      <c r="E122" s="8" t="s">
        <v>428</v>
      </c>
      <c r="F122" s="19" t="n">
        <v>432000</v>
      </c>
    </row>
    <row r="123" customFormat="false" ht="15.75" hidden="false" customHeight="false" outlineLevel="0" collapsed="false">
      <c r="B123" s="64" t="n">
        <v>42800</v>
      </c>
      <c r="C123" s="102" t="n">
        <v>0.604166666666667</v>
      </c>
      <c r="D123" s="8" t="s">
        <v>427</v>
      </c>
      <c r="E123" s="8" t="s">
        <v>427</v>
      </c>
      <c r="F123" s="19" t="n">
        <v>576000</v>
      </c>
    </row>
    <row r="124" customFormat="false" ht="15.75" hidden="false" customHeight="false" outlineLevel="0" collapsed="false">
      <c r="B124" s="64" t="n">
        <v>42801</v>
      </c>
      <c r="C124" s="102" t="n">
        <v>0.604166666666667</v>
      </c>
      <c r="D124" s="8" t="s">
        <v>427</v>
      </c>
      <c r="E124" s="8" t="s">
        <v>427</v>
      </c>
      <c r="F124" s="19" t="n">
        <v>817000</v>
      </c>
    </row>
    <row r="125" customFormat="false" ht="15.75" hidden="false" customHeight="false" outlineLevel="0" collapsed="false">
      <c r="B125" s="64" t="n">
        <v>42802</v>
      </c>
      <c r="C125" s="102" t="n">
        <v>0.604166666666667</v>
      </c>
      <c r="D125" s="8" t="s">
        <v>427</v>
      </c>
      <c r="E125" s="8" t="s">
        <v>427</v>
      </c>
      <c r="F125" s="19" t="n">
        <v>649000</v>
      </c>
    </row>
    <row r="126" customFormat="false" ht="15.75" hidden="false" customHeight="false" outlineLevel="0" collapsed="false">
      <c r="B126" s="64" t="n">
        <v>42803</v>
      </c>
      <c r="C126" s="102" t="n">
        <v>0.604166666666667</v>
      </c>
      <c r="D126" s="8" t="s">
        <v>427</v>
      </c>
      <c r="E126" s="8" t="s">
        <v>427</v>
      </c>
      <c r="F126" s="19" t="n">
        <v>532000</v>
      </c>
    </row>
    <row r="127" customFormat="false" ht="15.75" hidden="false" customHeight="false" outlineLevel="0" collapsed="false">
      <c r="B127" s="64" t="n">
        <v>42804</v>
      </c>
      <c r="C127" s="102" t="n">
        <v>0.625</v>
      </c>
      <c r="D127" s="8" t="s">
        <v>427</v>
      </c>
      <c r="E127" s="8" t="s">
        <v>427</v>
      </c>
      <c r="F127" s="19" t="n">
        <v>999000</v>
      </c>
    </row>
    <row r="128" customFormat="false" ht="15.75" hidden="false" customHeight="false" outlineLevel="0" collapsed="false">
      <c r="B128" s="64" t="n">
        <v>42805</v>
      </c>
      <c r="C128" s="102" t="n">
        <v>0.375</v>
      </c>
      <c r="D128" s="8" t="s">
        <v>429</v>
      </c>
      <c r="E128" s="8" t="s">
        <v>429</v>
      </c>
      <c r="F128" s="19" t="n">
        <v>512000</v>
      </c>
    </row>
    <row r="129" customFormat="false" ht="15.75" hidden="false" customHeight="false" outlineLevel="0" collapsed="false">
      <c r="B129" s="64" t="n">
        <v>42806</v>
      </c>
      <c r="C129" s="103" t="s">
        <v>23</v>
      </c>
      <c r="D129" s="8" t="s">
        <v>430</v>
      </c>
      <c r="E129" s="8" t="s">
        <v>430</v>
      </c>
      <c r="F129" s="103" t="s">
        <v>23</v>
      </c>
    </row>
    <row r="130" customFormat="false" ht="15.75" hidden="false" customHeight="false" outlineLevel="0" collapsed="false">
      <c r="B130" s="64" t="n">
        <v>42807</v>
      </c>
      <c r="C130" s="102" t="n">
        <v>0.604166666666667</v>
      </c>
      <c r="D130" s="8" t="s">
        <v>429</v>
      </c>
      <c r="E130" s="8" t="s">
        <v>429</v>
      </c>
      <c r="F130" s="19" t="n">
        <v>623000</v>
      </c>
    </row>
    <row r="131" customFormat="false" ht="15.75" hidden="false" customHeight="false" outlineLevel="0" collapsed="false">
      <c r="B131" s="64" t="n">
        <v>42808</v>
      </c>
      <c r="C131" s="102" t="n">
        <v>0.604166666666667</v>
      </c>
      <c r="D131" s="8" t="s">
        <v>429</v>
      </c>
      <c r="E131" s="8" t="s">
        <v>429</v>
      </c>
      <c r="F131" s="19" t="n">
        <v>760000</v>
      </c>
    </row>
    <row r="132" customFormat="false" ht="15.75" hidden="false" customHeight="false" outlineLevel="0" collapsed="false">
      <c r="B132" s="64" t="n">
        <v>42809</v>
      </c>
      <c r="C132" s="102" t="n">
        <v>0.604166666666667</v>
      </c>
      <c r="D132" s="8" t="s">
        <v>429</v>
      </c>
      <c r="E132" s="8" t="s">
        <v>429</v>
      </c>
      <c r="F132" s="19" t="n">
        <v>545000</v>
      </c>
    </row>
    <row r="133" customFormat="false" ht="15.75" hidden="false" customHeight="false" outlineLevel="0" collapsed="false">
      <c r="B133" s="64" t="n">
        <v>42810</v>
      </c>
      <c r="C133" s="102" t="n">
        <v>0.604166666666667</v>
      </c>
      <c r="D133" s="8" t="s">
        <v>429</v>
      </c>
      <c r="E133" s="8" t="s">
        <v>429</v>
      </c>
      <c r="F133" s="19" t="n">
        <v>562000</v>
      </c>
    </row>
    <row r="134" customFormat="false" ht="15.75" hidden="false" customHeight="false" outlineLevel="0" collapsed="false">
      <c r="B134" s="64" t="n">
        <v>42811</v>
      </c>
      <c r="C134" s="102" t="n">
        <v>0.625</v>
      </c>
      <c r="D134" s="8" t="s">
        <v>429</v>
      </c>
      <c r="E134" s="8" t="s">
        <v>429</v>
      </c>
      <c r="F134" s="19" t="n">
        <v>538000</v>
      </c>
    </row>
    <row r="135" customFormat="false" ht="15.75" hidden="false" customHeight="false" outlineLevel="0" collapsed="false">
      <c r="B135" s="64" t="n">
        <v>42812</v>
      </c>
      <c r="C135" s="102" t="n">
        <v>0.375</v>
      </c>
      <c r="D135" s="8" t="s">
        <v>431</v>
      </c>
      <c r="E135" s="8" t="s">
        <v>431</v>
      </c>
      <c r="F135" s="19" t="n">
        <v>479000</v>
      </c>
    </row>
    <row r="136" customFormat="false" ht="15.75" hidden="false" customHeight="false" outlineLevel="0" collapsed="false">
      <c r="B136" s="64" t="n">
        <v>42813</v>
      </c>
      <c r="C136" s="102" t="n">
        <v>0.375</v>
      </c>
      <c r="D136" s="8" t="s">
        <v>432</v>
      </c>
      <c r="E136" s="8" t="s">
        <v>432</v>
      </c>
      <c r="F136" s="19" t="n">
        <v>741000</v>
      </c>
    </row>
    <row r="137" customFormat="false" ht="15.75" hidden="false" customHeight="false" outlineLevel="0" collapsed="false">
      <c r="B137" s="64" t="n">
        <v>42814</v>
      </c>
      <c r="C137" s="102" t="n">
        <v>0.604166666666667</v>
      </c>
      <c r="D137" s="8" t="s">
        <v>431</v>
      </c>
      <c r="E137" s="8" t="s">
        <v>431</v>
      </c>
      <c r="F137" s="19" t="n">
        <v>678000</v>
      </c>
    </row>
    <row r="138" customFormat="false" ht="15.75" hidden="false" customHeight="false" outlineLevel="0" collapsed="false">
      <c r="B138" s="64" t="n">
        <v>42815</v>
      </c>
      <c r="C138" s="102" t="n">
        <v>0.604166666666667</v>
      </c>
      <c r="D138" s="8" t="s">
        <v>431</v>
      </c>
      <c r="E138" s="8" t="s">
        <v>431</v>
      </c>
      <c r="F138" s="19" t="n">
        <v>787000</v>
      </c>
    </row>
    <row r="139" customFormat="false" ht="15.75" hidden="false" customHeight="false" outlineLevel="0" collapsed="false">
      <c r="B139" s="64" t="n">
        <v>42816</v>
      </c>
      <c r="C139" s="102" t="n">
        <v>0.604166666666667</v>
      </c>
      <c r="D139" s="8" t="s">
        <v>431</v>
      </c>
      <c r="E139" s="8" t="s">
        <v>431</v>
      </c>
      <c r="F139" s="19" t="n">
        <v>479000</v>
      </c>
    </row>
    <row r="140" customFormat="false" ht="15.75" hidden="false" customHeight="false" outlineLevel="0" collapsed="false">
      <c r="B140" s="64" t="n">
        <v>42817</v>
      </c>
      <c r="C140" s="102" t="n">
        <v>0.604166666666667</v>
      </c>
      <c r="D140" s="8" t="s">
        <v>431</v>
      </c>
      <c r="E140" s="8" t="s">
        <v>431</v>
      </c>
      <c r="F140" s="19" t="n">
        <v>462000</v>
      </c>
    </row>
    <row r="141" customFormat="false" ht="15.75" hidden="false" customHeight="false" outlineLevel="0" collapsed="false">
      <c r="B141" s="64" t="n">
        <v>42818</v>
      </c>
      <c r="C141" s="102" t="n">
        <v>0.625</v>
      </c>
      <c r="D141" s="8" t="s">
        <v>431</v>
      </c>
      <c r="E141" s="8" t="s">
        <v>431</v>
      </c>
      <c r="F141" s="19" t="n">
        <v>526000</v>
      </c>
    </row>
    <row r="142" customFormat="false" ht="15.75" hidden="false" customHeight="false" outlineLevel="0" collapsed="false">
      <c r="B142" s="64" t="n">
        <v>42819</v>
      </c>
      <c r="C142" s="102" t="n">
        <v>0.375</v>
      </c>
      <c r="D142" s="8" t="s">
        <v>433</v>
      </c>
      <c r="E142" s="8" t="s">
        <v>433</v>
      </c>
      <c r="F142" s="19" t="n">
        <v>517000</v>
      </c>
    </row>
    <row r="143" customFormat="false" ht="15.75" hidden="false" customHeight="false" outlineLevel="0" collapsed="false">
      <c r="B143" s="64" t="n">
        <v>42820</v>
      </c>
      <c r="C143" s="102" t="n">
        <v>0.375</v>
      </c>
      <c r="D143" s="8" t="s">
        <v>434</v>
      </c>
      <c r="E143" s="8" t="s">
        <v>434</v>
      </c>
      <c r="F143" s="19" t="n">
        <v>606000</v>
      </c>
    </row>
    <row r="144" customFormat="false" ht="15.75" hidden="false" customHeight="false" outlineLevel="0" collapsed="false">
      <c r="B144" s="64" t="n">
        <v>42821</v>
      </c>
      <c r="C144" s="102" t="n">
        <v>0.604166666666667</v>
      </c>
      <c r="D144" s="8" t="s">
        <v>433</v>
      </c>
      <c r="E144" s="8" t="s">
        <v>433</v>
      </c>
      <c r="F144" s="19" t="n">
        <v>923000</v>
      </c>
    </row>
    <row r="145" customFormat="false" ht="15.75" hidden="false" customHeight="false" outlineLevel="0" collapsed="false">
      <c r="B145" s="64" t="n">
        <v>42822</v>
      </c>
      <c r="C145" s="102" t="n">
        <v>0.604166666666667</v>
      </c>
      <c r="D145" s="8" t="s">
        <v>433</v>
      </c>
      <c r="E145" s="8" t="s">
        <v>433</v>
      </c>
      <c r="F145" s="19" t="n">
        <v>410000</v>
      </c>
    </row>
    <row r="146" customFormat="false" ht="15.75" hidden="false" customHeight="false" outlineLevel="0" collapsed="false">
      <c r="B146" s="64" t="n">
        <v>42823</v>
      </c>
      <c r="C146" s="102" t="n">
        <v>0.604166666666667</v>
      </c>
      <c r="D146" s="8" t="s">
        <v>433</v>
      </c>
      <c r="E146" s="8" t="s">
        <v>433</v>
      </c>
      <c r="F146" s="19" t="n">
        <v>824000</v>
      </c>
    </row>
    <row r="147" customFormat="false" ht="15.75" hidden="false" customHeight="false" outlineLevel="0" collapsed="false">
      <c r="B147" s="64" t="n">
        <v>42824</v>
      </c>
      <c r="C147" s="102" t="n">
        <v>0.604166666666667</v>
      </c>
      <c r="D147" s="8" t="s">
        <v>433</v>
      </c>
      <c r="E147" s="8" t="s">
        <v>433</v>
      </c>
      <c r="F147" s="19" t="n">
        <v>311000</v>
      </c>
    </row>
    <row r="148" customFormat="false" ht="15.75" hidden="false" customHeight="false" outlineLevel="0" collapsed="false">
      <c r="B148" s="64" t="n">
        <v>42825</v>
      </c>
      <c r="C148" s="102" t="n">
        <v>0.625</v>
      </c>
      <c r="D148" s="8" t="s">
        <v>433</v>
      </c>
      <c r="E148" s="8" t="s">
        <v>433</v>
      </c>
      <c r="F148" s="19" t="n">
        <v>161000</v>
      </c>
    </row>
    <row r="149" customFormat="false" ht="15.75" hidden="false" customHeight="false" outlineLevel="0" collapsed="false">
      <c r="B149" s="64"/>
      <c r="C149" s="102"/>
      <c r="D149" s="8"/>
      <c r="E149" s="8"/>
      <c r="F149" s="19"/>
    </row>
    <row r="150" customFormat="false" ht="15.75" hidden="false" customHeight="false" outlineLevel="0" collapsed="false">
      <c r="A150" s="51" t="s">
        <v>435</v>
      </c>
      <c r="B150" s="104" t="n">
        <v>42737</v>
      </c>
      <c r="C150" s="92" t="n">
        <v>0.697916666666667</v>
      </c>
      <c r="D150" s="55" t="s">
        <v>436</v>
      </c>
      <c r="E150" s="55" t="s">
        <v>436</v>
      </c>
      <c r="F150" s="57" t="n">
        <v>849000</v>
      </c>
      <c r="G150" s="65" t="n">
        <f aca="false">AVERAGE(F150:F213)</f>
        <v>551904.7619</v>
      </c>
      <c r="H150" s="45" t="s">
        <v>437</v>
      </c>
    </row>
    <row r="151" customFormat="false" ht="15.75" hidden="false" customHeight="false" outlineLevel="0" collapsed="false">
      <c r="B151" s="104" t="n">
        <v>42738</v>
      </c>
      <c r="C151" s="92" t="n">
        <v>0.697916666666667</v>
      </c>
      <c r="D151" s="55" t="s">
        <v>438</v>
      </c>
      <c r="E151" s="55" t="s">
        <v>438</v>
      </c>
      <c r="F151" s="57" t="n">
        <v>650000</v>
      </c>
    </row>
    <row r="152" customFormat="false" ht="15.75" hidden="false" customHeight="false" outlineLevel="0" collapsed="false">
      <c r="B152" s="104" t="n">
        <v>42739</v>
      </c>
      <c r="C152" s="92" t="n">
        <v>0.697916666666667</v>
      </c>
      <c r="D152" s="55" t="s">
        <v>439</v>
      </c>
      <c r="E152" s="55" t="s">
        <v>439</v>
      </c>
      <c r="F152" s="57" t="n">
        <v>665000</v>
      </c>
    </row>
    <row r="153" customFormat="false" ht="15.75" hidden="false" customHeight="false" outlineLevel="0" collapsed="false">
      <c r="B153" s="104" t="n">
        <v>42740</v>
      </c>
      <c r="C153" s="92" t="n">
        <v>0.697916666666667</v>
      </c>
      <c r="D153" s="55" t="s">
        <v>436</v>
      </c>
      <c r="E153" s="55" t="s">
        <v>436</v>
      </c>
      <c r="F153" s="57" t="n">
        <v>544000</v>
      </c>
    </row>
    <row r="154" customFormat="false" ht="15.75" hidden="false" customHeight="false" outlineLevel="0" collapsed="false">
      <c r="B154" s="104" t="n">
        <v>42741</v>
      </c>
      <c r="C154" s="92" t="n">
        <v>0.697916666666667</v>
      </c>
      <c r="D154" s="55" t="s">
        <v>440</v>
      </c>
      <c r="E154" s="55" t="s">
        <v>440</v>
      </c>
      <c r="F154" s="57" t="n">
        <v>377000</v>
      </c>
    </row>
    <row r="155" customFormat="false" ht="15.75" hidden="false" customHeight="false" outlineLevel="0" collapsed="false">
      <c r="B155" s="104" t="n">
        <v>42744</v>
      </c>
      <c r="C155" s="92" t="n">
        <v>0.697916666666667</v>
      </c>
      <c r="D155" s="55" t="s">
        <v>438</v>
      </c>
      <c r="E155" s="55" t="s">
        <v>438</v>
      </c>
      <c r="F155" s="57" t="n">
        <v>574000</v>
      </c>
    </row>
    <row r="156" customFormat="false" ht="15.75" hidden="false" customHeight="false" outlineLevel="0" collapsed="false">
      <c r="B156" s="104" t="n">
        <v>42745</v>
      </c>
      <c r="C156" s="92" t="n">
        <v>0.697916666666667</v>
      </c>
      <c r="D156" s="55" t="s">
        <v>441</v>
      </c>
      <c r="E156" s="55" t="s">
        <v>441</v>
      </c>
      <c r="F156" s="57" t="n">
        <v>553000</v>
      </c>
    </row>
    <row r="157" customFormat="false" ht="15.75" hidden="false" customHeight="false" outlineLevel="0" collapsed="false">
      <c r="B157" s="104" t="n">
        <v>42746</v>
      </c>
      <c r="C157" s="92" t="n">
        <v>0.697916666666667</v>
      </c>
      <c r="D157" s="55" t="s">
        <v>440</v>
      </c>
      <c r="E157" s="55" t="s">
        <v>440</v>
      </c>
      <c r="F157" s="57" t="n">
        <v>572000</v>
      </c>
    </row>
    <row r="158" customFormat="false" ht="15.75" hidden="false" customHeight="false" outlineLevel="0" collapsed="false">
      <c r="B158" s="104" t="n">
        <v>42747</v>
      </c>
      <c r="C158" s="92" t="n">
        <v>0.697916666666667</v>
      </c>
      <c r="D158" s="55" t="s">
        <v>438</v>
      </c>
      <c r="E158" s="55" t="s">
        <v>438</v>
      </c>
      <c r="F158" s="57" t="n">
        <v>572000</v>
      </c>
    </row>
    <row r="159" customFormat="false" ht="15.75" hidden="false" customHeight="false" outlineLevel="0" collapsed="false">
      <c r="B159" s="104" t="n">
        <v>42748</v>
      </c>
      <c r="C159" s="92" t="n">
        <v>0.697916666666667</v>
      </c>
      <c r="D159" s="55" t="s">
        <v>441</v>
      </c>
      <c r="E159" s="55" t="s">
        <v>441</v>
      </c>
      <c r="F159" s="55" t="s">
        <v>442</v>
      </c>
    </row>
    <row r="160" customFormat="false" ht="15.75" hidden="false" customHeight="false" outlineLevel="0" collapsed="false">
      <c r="B160" s="104" t="n">
        <v>42751</v>
      </c>
      <c r="C160" s="92" t="n">
        <v>0.697916666666667</v>
      </c>
      <c r="D160" s="55" t="s">
        <v>443</v>
      </c>
      <c r="E160" s="55" t="s">
        <v>443</v>
      </c>
      <c r="F160" s="57" t="n">
        <v>484000</v>
      </c>
    </row>
    <row r="161" customFormat="false" ht="15.75" hidden="false" customHeight="false" outlineLevel="0" collapsed="false">
      <c r="B161" s="104" t="n">
        <v>42752</v>
      </c>
      <c r="C161" s="92" t="n">
        <v>0.697916666666667</v>
      </c>
      <c r="D161" s="55" t="s">
        <v>444</v>
      </c>
      <c r="E161" s="55" t="s">
        <v>444</v>
      </c>
      <c r="F161" s="57" t="n">
        <v>907000</v>
      </c>
    </row>
    <row r="162" customFormat="false" ht="15.75" hidden="false" customHeight="false" outlineLevel="0" collapsed="false">
      <c r="B162" s="104" t="n">
        <v>42753</v>
      </c>
      <c r="C162" s="92" t="n">
        <v>0.697916666666667</v>
      </c>
      <c r="D162" s="55" t="s">
        <v>438</v>
      </c>
      <c r="E162" s="55" t="s">
        <v>438</v>
      </c>
      <c r="F162" s="57" t="n">
        <v>390000</v>
      </c>
    </row>
    <row r="163" customFormat="false" ht="15.75" hidden="false" customHeight="false" outlineLevel="0" collapsed="false">
      <c r="B163" s="104" t="n">
        <v>42754</v>
      </c>
      <c r="C163" s="92" t="n">
        <v>0.697916666666667</v>
      </c>
      <c r="D163" s="55" t="s">
        <v>443</v>
      </c>
      <c r="E163" s="55" t="s">
        <v>443</v>
      </c>
      <c r="F163" s="57" t="n">
        <v>733000</v>
      </c>
    </row>
    <row r="164" customFormat="false" ht="15.75" hidden="false" customHeight="false" outlineLevel="0" collapsed="false">
      <c r="B164" s="104" t="n">
        <v>42755</v>
      </c>
      <c r="C164" s="92" t="n">
        <v>0.697916666666667</v>
      </c>
      <c r="D164" s="55" t="s">
        <v>444</v>
      </c>
      <c r="E164" s="55" t="s">
        <v>444</v>
      </c>
      <c r="F164" s="57" t="n">
        <v>841000</v>
      </c>
    </row>
    <row r="165" customFormat="false" ht="15.75" hidden="false" customHeight="false" outlineLevel="0" collapsed="false">
      <c r="B165" s="104" t="n">
        <v>42758</v>
      </c>
      <c r="C165" s="92" t="n">
        <v>0.697916666666667</v>
      </c>
      <c r="D165" s="55" t="s">
        <v>445</v>
      </c>
      <c r="E165" s="55" t="s">
        <v>445</v>
      </c>
      <c r="F165" s="57" t="n">
        <v>274000</v>
      </c>
    </row>
    <row r="166" customFormat="false" ht="15.75" hidden="false" customHeight="false" outlineLevel="0" collapsed="false">
      <c r="B166" s="104" t="n">
        <v>42759</v>
      </c>
      <c r="C166" s="92" t="n">
        <v>0.697916666666667</v>
      </c>
      <c r="D166" s="55" t="s">
        <v>446</v>
      </c>
      <c r="E166" s="55" t="s">
        <v>446</v>
      </c>
      <c r="F166" s="57" t="n">
        <v>723000</v>
      </c>
    </row>
    <row r="167" customFormat="false" ht="15.75" hidden="false" customHeight="false" outlineLevel="0" collapsed="false">
      <c r="B167" s="104" t="n">
        <v>42760</v>
      </c>
      <c r="C167" s="92" t="n">
        <v>0.697916666666667</v>
      </c>
      <c r="D167" s="55" t="s">
        <v>447</v>
      </c>
      <c r="E167" s="55" t="s">
        <v>447</v>
      </c>
      <c r="F167" s="57" t="n">
        <v>519000</v>
      </c>
    </row>
    <row r="168" customFormat="false" ht="15.75" hidden="false" customHeight="false" outlineLevel="0" collapsed="false">
      <c r="B168" s="104" t="n">
        <v>42761</v>
      </c>
      <c r="C168" s="92" t="n">
        <v>0.697916666666667</v>
      </c>
      <c r="D168" s="55" t="s">
        <v>445</v>
      </c>
      <c r="E168" s="55" t="s">
        <v>445</v>
      </c>
      <c r="F168" s="57" t="n">
        <v>484000</v>
      </c>
    </row>
    <row r="169" customFormat="false" ht="15.75" hidden="false" customHeight="false" outlineLevel="0" collapsed="false">
      <c r="B169" s="104" t="n">
        <v>42762</v>
      </c>
      <c r="C169" s="92" t="n">
        <v>0.697916666666667</v>
      </c>
      <c r="D169" s="55" t="s">
        <v>446</v>
      </c>
      <c r="E169" s="55" t="s">
        <v>446</v>
      </c>
      <c r="F169" s="57" t="n">
        <v>726000</v>
      </c>
    </row>
    <row r="170" customFormat="false" ht="15.75" hidden="false" customHeight="false" outlineLevel="0" collapsed="false">
      <c r="B170" s="104" t="n">
        <v>42765</v>
      </c>
      <c r="C170" s="92" t="n">
        <v>0.697916666666667</v>
      </c>
      <c r="D170" s="55" t="s">
        <v>448</v>
      </c>
      <c r="E170" s="55" t="s">
        <v>448</v>
      </c>
      <c r="F170" s="57" t="n">
        <v>463000</v>
      </c>
    </row>
    <row r="171" customFormat="false" ht="15.75" hidden="false" customHeight="false" outlineLevel="0" collapsed="false">
      <c r="B171" s="104" t="n">
        <v>42766</v>
      </c>
      <c r="C171" s="92" t="n">
        <v>0.697916666666667</v>
      </c>
      <c r="D171" s="55" t="s">
        <v>449</v>
      </c>
      <c r="E171" s="55" t="s">
        <v>449</v>
      </c>
      <c r="F171" s="57" t="n">
        <v>465000</v>
      </c>
    </row>
    <row r="172" customFormat="false" ht="15.75" hidden="false" customHeight="false" outlineLevel="0" collapsed="false">
      <c r="B172" s="104" t="n">
        <v>42767</v>
      </c>
      <c r="C172" s="92" t="n">
        <v>0.697916666666667</v>
      </c>
      <c r="D172" s="55" t="s">
        <v>438</v>
      </c>
      <c r="E172" s="55" t="s">
        <v>438</v>
      </c>
      <c r="F172" s="57" t="n">
        <v>468000</v>
      </c>
    </row>
    <row r="173" customFormat="false" ht="15.75" hidden="false" customHeight="false" outlineLevel="0" collapsed="false">
      <c r="B173" s="104" t="n">
        <v>42768</v>
      </c>
      <c r="C173" s="92" t="n">
        <v>0.697916666666667</v>
      </c>
      <c r="D173" s="55" t="s">
        <v>450</v>
      </c>
      <c r="E173" s="55" t="s">
        <v>450</v>
      </c>
      <c r="F173" s="57" t="n">
        <v>830000</v>
      </c>
    </row>
    <row r="174" customFormat="false" ht="15.75" hidden="false" customHeight="false" outlineLevel="0" collapsed="false">
      <c r="B174" s="104" t="n">
        <v>42769</v>
      </c>
      <c r="C174" s="92" t="n">
        <v>0.697916666666667</v>
      </c>
      <c r="D174" s="55" t="s">
        <v>449</v>
      </c>
      <c r="E174" s="55" t="s">
        <v>449</v>
      </c>
      <c r="F174" s="57" t="n">
        <v>626000</v>
      </c>
    </row>
    <row r="175" customFormat="false" ht="15.75" hidden="false" customHeight="false" outlineLevel="0" collapsed="false">
      <c r="B175" s="104" t="n">
        <v>42772</v>
      </c>
      <c r="C175" s="92" t="n">
        <v>0.697916666666667</v>
      </c>
      <c r="D175" s="55" t="s">
        <v>441</v>
      </c>
      <c r="E175" s="55" t="s">
        <v>441</v>
      </c>
      <c r="F175" s="57" t="n">
        <v>747000</v>
      </c>
    </row>
    <row r="176" customFormat="false" ht="15.75" hidden="false" customHeight="false" outlineLevel="0" collapsed="false">
      <c r="B176" s="104" t="n">
        <v>42773</v>
      </c>
      <c r="C176" s="92" t="n">
        <v>0.697916666666667</v>
      </c>
      <c r="D176" s="55" t="s">
        <v>449</v>
      </c>
      <c r="E176" s="55" t="s">
        <v>449</v>
      </c>
      <c r="F176" s="57" t="n">
        <v>718000</v>
      </c>
    </row>
    <row r="177" customFormat="false" ht="15.75" hidden="false" customHeight="false" outlineLevel="0" collapsed="false">
      <c r="B177" s="104" t="n">
        <v>42774</v>
      </c>
      <c r="C177" s="92" t="n">
        <v>0.697916666666667</v>
      </c>
      <c r="D177" s="55" t="s">
        <v>438</v>
      </c>
      <c r="E177" s="55" t="s">
        <v>438</v>
      </c>
      <c r="F177" s="57" t="n">
        <v>659000</v>
      </c>
    </row>
    <row r="178" customFormat="false" ht="15.75" hidden="false" customHeight="false" outlineLevel="0" collapsed="false">
      <c r="B178" s="104" t="n">
        <v>42775</v>
      </c>
      <c r="C178" s="92" t="n">
        <v>0.697916666666667</v>
      </c>
      <c r="D178" s="55" t="s">
        <v>450</v>
      </c>
      <c r="E178" s="55" t="s">
        <v>450</v>
      </c>
      <c r="F178" s="57" t="n">
        <v>826000</v>
      </c>
    </row>
    <row r="179" customFormat="false" ht="15.75" hidden="false" customHeight="false" outlineLevel="0" collapsed="false">
      <c r="B179" s="104" t="n">
        <v>42776</v>
      </c>
      <c r="C179" s="92" t="n">
        <v>0.697916666666667</v>
      </c>
      <c r="D179" s="55" t="s">
        <v>449</v>
      </c>
      <c r="E179" s="55" t="s">
        <v>449</v>
      </c>
      <c r="F179" s="57" t="n">
        <v>661000</v>
      </c>
    </row>
    <row r="180" customFormat="false" ht="15.75" hidden="false" customHeight="false" outlineLevel="0" collapsed="false">
      <c r="B180" s="104" t="n">
        <v>42779</v>
      </c>
      <c r="C180" s="92" t="n">
        <v>0.697916666666667</v>
      </c>
      <c r="D180" s="55" t="s">
        <v>441</v>
      </c>
      <c r="E180" s="55" t="s">
        <v>441</v>
      </c>
      <c r="F180" s="57" t="n">
        <v>246000</v>
      </c>
    </row>
    <row r="181" customFormat="false" ht="15.75" hidden="false" customHeight="false" outlineLevel="0" collapsed="false">
      <c r="B181" s="104" t="n">
        <v>42780</v>
      </c>
      <c r="C181" s="92" t="n">
        <v>0.697916666666667</v>
      </c>
      <c r="D181" s="55" t="s">
        <v>451</v>
      </c>
      <c r="E181" s="55" t="s">
        <v>451</v>
      </c>
      <c r="F181" s="57" t="n">
        <v>431000</v>
      </c>
    </row>
    <row r="182" customFormat="false" ht="15.75" hidden="false" customHeight="false" outlineLevel="0" collapsed="false">
      <c r="B182" s="104" t="n">
        <v>42781</v>
      </c>
      <c r="C182" s="92" t="n">
        <v>0.697916666666667</v>
      </c>
      <c r="D182" s="55" t="s">
        <v>438</v>
      </c>
      <c r="E182" s="55" t="s">
        <v>438</v>
      </c>
      <c r="F182" s="57" t="n">
        <v>620000</v>
      </c>
    </row>
    <row r="183" customFormat="false" ht="15.75" hidden="false" customHeight="false" outlineLevel="0" collapsed="false">
      <c r="B183" s="104" t="n">
        <v>42782</v>
      </c>
      <c r="C183" s="92" t="n">
        <v>0.697916666666667</v>
      </c>
      <c r="D183" s="55" t="s">
        <v>447</v>
      </c>
      <c r="E183" s="55" t="s">
        <v>447</v>
      </c>
      <c r="F183" s="57" t="n">
        <v>742000</v>
      </c>
    </row>
    <row r="184" customFormat="false" ht="15.75" hidden="false" customHeight="false" outlineLevel="0" collapsed="false">
      <c r="B184" s="104" t="n">
        <v>42783</v>
      </c>
      <c r="C184" s="92" t="n">
        <v>0.697916666666667</v>
      </c>
      <c r="D184" s="55" t="s">
        <v>451</v>
      </c>
      <c r="E184" s="55" t="s">
        <v>451</v>
      </c>
      <c r="F184" s="57" t="n">
        <v>613000</v>
      </c>
    </row>
    <row r="185" customFormat="false" ht="15.75" hidden="false" customHeight="false" outlineLevel="0" collapsed="false">
      <c r="B185" s="104" t="n">
        <v>42786</v>
      </c>
      <c r="C185" s="92" t="n">
        <v>0.697916666666667</v>
      </c>
      <c r="D185" s="55" t="s">
        <v>438</v>
      </c>
      <c r="E185" s="55" t="s">
        <v>438</v>
      </c>
      <c r="F185" s="57" t="n">
        <v>511000</v>
      </c>
    </row>
    <row r="186" customFormat="false" ht="15.75" hidden="false" customHeight="false" outlineLevel="0" collapsed="false">
      <c r="B186" s="104" t="n">
        <v>42787</v>
      </c>
      <c r="C186" s="92" t="n">
        <v>0.697916666666667</v>
      </c>
      <c r="D186" s="55" t="s">
        <v>447</v>
      </c>
      <c r="E186" s="55" t="s">
        <v>447</v>
      </c>
      <c r="F186" s="57" t="n">
        <v>589000</v>
      </c>
    </row>
    <row r="187" customFormat="false" ht="15.75" hidden="false" customHeight="false" outlineLevel="0" collapsed="false">
      <c r="B187" s="104" t="n">
        <v>42788</v>
      </c>
      <c r="C187" s="92" t="n">
        <v>0.697916666666667</v>
      </c>
      <c r="D187" s="55" t="s">
        <v>452</v>
      </c>
      <c r="E187" s="55" t="s">
        <v>452</v>
      </c>
      <c r="F187" s="57" t="n">
        <v>450000</v>
      </c>
    </row>
    <row r="188" customFormat="false" ht="15.75" hidden="false" customHeight="false" outlineLevel="0" collapsed="false">
      <c r="B188" s="104" t="n">
        <v>42789</v>
      </c>
      <c r="C188" s="92" t="n">
        <v>0.697916666666667</v>
      </c>
      <c r="D188" s="55" t="s">
        <v>451</v>
      </c>
      <c r="E188" s="55" t="s">
        <v>451</v>
      </c>
      <c r="F188" s="57" t="n">
        <v>691000</v>
      </c>
    </row>
    <row r="189" customFormat="false" ht="15.75" hidden="false" customHeight="false" outlineLevel="0" collapsed="false">
      <c r="B189" s="104" t="n">
        <v>42790</v>
      </c>
      <c r="C189" s="92" t="n">
        <v>0.697916666666667</v>
      </c>
      <c r="D189" s="55" t="s">
        <v>438</v>
      </c>
      <c r="E189" s="55" t="s">
        <v>438</v>
      </c>
      <c r="F189" s="57" t="n">
        <v>265000</v>
      </c>
    </row>
    <row r="190" customFormat="false" ht="15.75" hidden="false" customHeight="false" outlineLevel="0" collapsed="false">
      <c r="B190" s="104" t="n">
        <v>42793</v>
      </c>
      <c r="C190" s="92" t="n">
        <v>0.697916666666667</v>
      </c>
      <c r="D190" s="55" t="s">
        <v>447</v>
      </c>
      <c r="E190" s="55" t="s">
        <v>447</v>
      </c>
      <c r="F190" s="57" t="n">
        <v>543000</v>
      </c>
    </row>
    <row r="191" customFormat="false" ht="15.75" hidden="false" customHeight="false" outlineLevel="0" collapsed="false">
      <c r="B191" s="104" t="n">
        <v>42794</v>
      </c>
      <c r="C191" s="92" t="n">
        <v>0.697916666666667</v>
      </c>
      <c r="D191" s="55" t="s">
        <v>436</v>
      </c>
      <c r="E191" s="55" t="s">
        <v>436</v>
      </c>
      <c r="F191" s="57" t="n">
        <v>182000</v>
      </c>
    </row>
    <row r="192" customFormat="false" ht="15.75" hidden="false" customHeight="false" outlineLevel="0" collapsed="false">
      <c r="B192" s="104" t="n">
        <v>42795</v>
      </c>
      <c r="C192" s="92" t="n">
        <v>0.697916666666667</v>
      </c>
      <c r="D192" s="55" t="s">
        <v>438</v>
      </c>
      <c r="E192" s="55" t="s">
        <v>448</v>
      </c>
      <c r="F192" s="57" t="n">
        <v>505000</v>
      </c>
    </row>
    <row r="193" customFormat="false" ht="15.75" hidden="false" customHeight="false" outlineLevel="0" collapsed="false">
      <c r="B193" s="104" t="n">
        <v>42796</v>
      </c>
      <c r="C193" s="92" t="n">
        <v>0.697916666666667</v>
      </c>
      <c r="D193" s="55" t="s">
        <v>444</v>
      </c>
      <c r="E193" s="55" t="s">
        <v>444</v>
      </c>
      <c r="F193" s="57" t="n">
        <v>374000</v>
      </c>
    </row>
    <row r="194" customFormat="false" ht="15.75" hidden="false" customHeight="false" outlineLevel="0" collapsed="false">
      <c r="B194" s="104" t="n">
        <v>42797</v>
      </c>
      <c r="C194" s="92" t="n">
        <v>0.697916666666667</v>
      </c>
      <c r="D194" s="55" t="s">
        <v>451</v>
      </c>
      <c r="E194" s="55" t="s">
        <v>451</v>
      </c>
      <c r="F194" s="57" t="n">
        <v>571000</v>
      </c>
    </row>
    <row r="195" customFormat="false" ht="15.75" hidden="false" customHeight="false" outlineLevel="0" collapsed="false">
      <c r="B195" s="104" t="n">
        <v>42800</v>
      </c>
      <c r="C195" s="92" t="n">
        <v>0.697916666666667</v>
      </c>
      <c r="D195" s="55" t="s">
        <v>453</v>
      </c>
      <c r="E195" s="55" t="s">
        <v>453</v>
      </c>
      <c r="F195" s="57" t="n">
        <v>401000</v>
      </c>
    </row>
    <row r="196" customFormat="false" ht="15.75" hidden="false" customHeight="false" outlineLevel="0" collapsed="false">
      <c r="B196" s="104" t="n">
        <v>42801</v>
      </c>
      <c r="C196" s="92" t="n">
        <v>0.697916666666667</v>
      </c>
      <c r="D196" s="55" t="s">
        <v>438</v>
      </c>
      <c r="E196" s="55" t="s">
        <v>438</v>
      </c>
      <c r="F196" s="57" t="n">
        <v>575000</v>
      </c>
    </row>
    <row r="197" customFormat="false" ht="15.75" hidden="false" customHeight="false" outlineLevel="0" collapsed="false">
      <c r="B197" s="104" t="n">
        <v>42802</v>
      </c>
      <c r="C197" s="92" t="n">
        <v>0.697916666666667</v>
      </c>
      <c r="D197" s="55" t="s">
        <v>451</v>
      </c>
      <c r="E197" s="55" t="s">
        <v>451</v>
      </c>
      <c r="F197" s="57" t="n">
        <v>653000</v>
      </c>
    </row>
    <row r="198" customFormat="false" ht="15.75" hidden="false" customHeight="false" outlineLevel="0" collapsed="false">
      <c r="B198" s="104" t="n">
        <v>42803</v>
      </c>
      <c r="C198" s="92" t="n">
        <v>0.697916666666667</v>
      </c>
      <c r="D198" s="55" t="s">
        <v>453</v>
      </c>
      <c r="E198" s="55" t="s">
        <v>453</v>
      </c>
      <c r="F198" s="57" t="n">
        <v>778000</v>
      </c>
    </row>
    <row r="199" customFormat="false" ht="15.75" hidden="false" customHeight="false" outlineLevel="0" collapsed="false">
      <c r="B199" s="104" t="n">
        <v>42804</v>
      </c>
      <c r="C199" s="92" t="n">
        <v>0.697916666666667</v>
      </c>
      <c r="D199" s="55" t="s">
        <v>438</v>
      </c>
      <c r="E199" s="55" t="s">
        <v>448</v>
      </c>
      <c r="F199" s="57" t="n">
        <v>384000</v>
      </c>
    </row>
    <row r="200" customFormat="false" ht="15.75" hidden="false" customHeight="false" outlineLevel="0" collapsed="false">
      <c r="B200" s="104" t="n">
        <v>42807</v>
      </c>
      <c r="C200" s="92" t="n">
        <v>0.697916666666667</v>
      </c>
      <c r="D200" s="55" t="s">
        <v>454</v>
      </c>
      <c r="E200" s="55" t="s">
        <v>454</v>
      </c>
      <c r="F200" s="57" t="n">
        <v>666000</v>
      </c>
    </row>
    <row r="201" customFormat="false" ht="15.75" hidden="false" customHeight="false" outlineLevel="0" collapsed="false">
      <c r="B201" s="104" t="n">
        <v>42808</v>
      </c>
      <c r="C201" s="92" t="n">
        <v>0.697916666666667</v>
      </c>
      <c r="D201" s="55" t="s">
        <v>455</v>
      </c>
      <c r="E201" s="55" t="s">
        <v>455</v>
      </c>
      <c r="F201" s="57" t="n">
        <v>832000</v>
      </c>
    </row>
    <row r="202" customFormat="false" ht="15.75" hidden="false" customHeight="false" outlineLevel="0" collapsed="false">
      <c r="B202" s="104" t="n">
        <v>42809</v>
      </c>
      <c r="C202" s="92" t="n">
        <v>0.697916666666667</v>
      </c>
      <c r="D202" s="55" t="s">
        <v>454</v>
      </c>
      <c r="E202" s="55" t="s">
        <v>454</v>
      </c>
      <c r="F202" s="57" t="n">
        <v>886000</v>
      </c>
    </row>
    <row r="203" customFormat="false" ht="15.75" hidden="false" customHeight="false" outlineLevel="0" collapsed="false">
      <c r="B203" s="104" t="n">
        <v>42810</v>
      </c>
      <c r="C203" s="92" t="n">
        <v>0.697916666666667</v>
      </c>
      <c r="D203" s="55" t="s">
        <v>455</v>
      </c>
      <c r="E203" s="55" t="s">
        <v>455</v>
      </c>
      <c r="F203" s="57" t="n">
        <v>469000</v>
      </c>
    </row>
    <row r="204" customFormat="false" ht="15.75" hidden="false" customHeight="false" outlineLevel="0" collapsed="false">
      <c r="B204" s="104" t="n">
        <v>42811</v>
      </c>
      <c r="C204" s="92" t="n">
        <v>0.697916666666667</v>
      </c>
      <c r="D204" s="55" t="s">
        <v>454</v>
      </c>
      <c r="E204" s="55" t="s">
        <v>454</v>
      </c>
      <c r="F204" s="57" t="n">
        <v>309000</v>
      </c>
    </row>
    <row r="205" customFormat="false" ht="15.75" hidden="false" customHeight="false" outlineLevel="0" collapsed="false">
      <c r="B205" s="104" t="n">
        <v>42814</v>
      </c>
      <c r="C205" s="92" t="n">
        <v>0.697916666666667</v>
      </c>
      <c r="D205" s="55" t="s">
        <v>455</v>
      </c>
      <c r="E205" s="55" t="s">
        <v>455</v>
      </c>
      <c r="F205" s="57" t="n">
        <v>513000</v>
      </c>
    </row>
    <row r="206" customFormat="false" ht="15.75" hidden="false" customHeight="false" outlineLevel="0" collapsed="false">
      <c r="B206" s="104" t="n">
        <v>42815</v>
      </c>
      <c r="C206" s="92" t="n">
        <v>0.697916666666667</v>
      </c>
      <c r="D206" s="55" t="s">
        <v>438</v>
      </c>
      <c r="E206" s="55" t="s">
        <v>438</v>
      </c>
      <c r="F206" s="57" t="n">
        <v>527000</v>
      </c>
    </row>
    <row r="207" customFormat="false" ht="15.75" hidden="false" customHeight="false" outlineLevel="0" collapsed="false">
      <c r="B207" s="104" t="n">
        <v>42816</v>
      </c>
      <c r="C207" s="92" t="n">
        <v>0.697916666666667</v>
      </c>
      <c r="D207" s="55" t="s">
        <v>454</v>
      </c>
      <c r="E207" s="55" t="s">
        <v>454</v>
      </c>
      <c r="F207" s="57" t="n">
        <v>548000</v>
      </c>
    </row>
    <row r="208" customFormat="false" ht="15.75" hidden="false" customHeight="false" outlineLevel="0" collapsed="false">
      <c r="B208" s="104" t="n">
        <v>42817</v>
      </c>
      <c r="C208" s="92" t="n">
        <v>0.697916666666667</v>
      </c>
      <c r="D208" s="55" t="s">
        <v>453</v>
      </c>
      <c r="E208" s="55" t="s">
        <v>453</v>
      </c>
      <c r="F208" s="57" t="n">
        <v>475000</v>
      </c>
    </row>
    <row r="209" customFormat="false" ht="15.75" hidden="false" customHeight="false" outlineLevel="0" collapsed="false">
      <c r="B209" s="104" t="n">
        <v>42818</v>
      </c>
      <c r="C209" s="92" t="n">
        <v>0.697916666666667</v>
      </c>
      <c r="D209" s="55" t="s">
        <v>454</v>
      </c>
      <c r="E209" s="55" t="s">
        <v>454</v>
      </c>
      <c r="F209" s="57" t="n">
        <v>373000</v>
      </c>
    </row>
    <row r="210" customFormat="false" ht="15.75" hidden="false" customHeight="false" outlineLevel="0" collapsed="false">
      <c r="B210" s="104" t="n">
        <v>42821</v>
      </c>
      <c r="C210" s="92" t="n">
        <v>0.697916666666667</v>
      </c>
      <c r="D210" s="55" t="s">
        <v>436</v>
      </c>
      <c r="E210" s="55" t="s">
        <v>436</v>
      </c>
      <c r="F210" s="57" t="n">
        <v>210000</v>
      </c>
    </row>
    <row r="211" customFormat="false" ht="15.75" hidden="false" customHeight="false" outlineLevel="0" collapsed="false">
      <c r="B211" s="104" t="n">
        <v>42822</v>
      </c>
      <c r="C211" s="92" t="n">
        <v>0.697916666666667</v>
      </c>
      <c r="D211" s="55" t="s">
        <v>438</v>
      </c>
      <c r="E211" s="55" t="s">
        <v>438</v>
      </c>
      <c r="F211" s="57" t="n">
        <v>374000</v>
      </c>
    </row>
    <row r="212" customFormat="false" ht="15.75" hidden="false" customHeight="false" outlineLevel="0" collapsed="false">
      <c r="B212" s="104" t="n">
        <v>42823</v>
      </c>
      <c r="C212" s="92" t="n">
        <v>0.697916666666667</v>
      </c>
      <c r="D212" s="55" t="s">
        <v>439</v>
      </c>
      <c r="E212" s="55" t="s">
        <v>439</v>
      </c>
      <c r="F212" s="57" t="n">
        <v>425000</v>
      </c>
    </row>
    <row r="213" customFormat="false" ht="15.75" hidden="false" customHeight="false" outlineLevel="0" collapsed="false">
      <c r="B213" s="104" t="n">
        <v>42824</v>
      </c>
      <c r="C213" s="92" t="n">
        <v>0.697916666666667</v>
      </c>
      <c r="D213" s="55" t="s">
        <v>450</v>
      </c>
      <c r="E213" s="55" t="s">
        <v>450</v>
      </c>
      <c r="F213" s="57" t="n">
        <v>139000</v>
      </c>
    </row>
    <row r="215" customFormat="false" ht="15.75" hidden="false" customHeight="false" outlineLevel="0" collapsed="false">
      <c r="A215" s="51" t="s">
        <v>456</v>
      </c>
      <c r="B215" s="91" t="n">
        <v>42827</v>
      </c>
      <c r="C215" s="105" t="n">
        <v>0.375</v>
      </c>
      <c r="D215" s="55" t="s">
        <v>457</v>
      </c>
      <c r="E215" s="55" t="s">
        <v>457</v>
      </c>
      <c r="F215" s="57" t="n">
        <v>1630000</v>
      </c>
      <c r="G215" s="93" t="n">
        <f aca="false">AVERAGE(F215:F222)</f>
        <v>1915625</v>
      </c>
      <c r="H215" s="51" t="s">
        <v>458</v>
      </c>
    </row>
    <row r="216" customFormat="false" ht="15.75" hidden="false" customHeight="false" outlineLevel="0" collapsed="false">
      <c r="B216" s="91" t="n">
        <v>43041</v>
      </c>
      <c r="C216" s="105" t="n">
        <v>0.375</v>
      </c>
      <c r="D216" s="55" t="s">
        <v>459</v>
      </c>
      <c r="E216" s="55" t="s">
        <v>459</v>
      </c>
      <c r="F216" s="57" t="n">
        <v>1721000</v>
      </c>
    </row>
    <row r="217" customFormat="false" ht="15.75" hidden="false" customHeight="false" outlineLevel="0" collapsed="false">
      <c r="B217" s="106" t="s">
        <v>460</v>
      </c>
      <c r="C217" s="105" t="n">
        <v>0.375</v>
      </c>
      <c r="D217" s="55" t="s">
        <v>461</v>
      </c>
      <c r="E217" s="55" t="s">
        <v>461</v>
      </c>
      <c r="F217" s="57" t="n">
        <v>2058000</v>
      </c>
    </row>
    <row r="218" customFormat="false" ht="15.75" hidden="false" customHeight="false" outlineLevel="0" collapsed="false">
      <c r="B218" s="106" t="s">
        <v>462</v>
      </c>
      <c r="C218" s="105" t="n">
        <v>0.375</v>
      </c>
      <c r="D218" s="55" t="s">
        <v>463</v>
      </c>
      <c r="E218" s="55" t="s">
        <v>463</v>
      </c>
      <c r="F218" s="57" t="n">
        <v>2052000</v>
      </c>
    </row>
    <row r="219" customFormat="false" ht="15.75" hidden="false" customHeight="false" outlineLevel="0" collapsed="false">
      <c r="B219" s="91" t="n">
        <v>42828</v>
      </c>
      <c r="C219" s="105" t="n">
        <v>0.375</v>
      </c>
      <c r="D219" s="55" t="s">
        <v>459</v>
      </c>
      <c r="E219" s="55" t="s">
        <v>459</v>
      </c>
      <c r="F219" s="57" t="n">
        <v>2166000</v>
      </c>
    </row>
    <row r="220" customFormat="false" ht="15.75" hidden="false" customHeight="false" outlineLevel="0" collapsed="false">
      <c r="B220" s="91" t="n">
        <v>43042</v>
      </c>
      <c r="C220" s="105" t="n">
        <v>0.375</v>
      </c>
      <c r="D220" s="55" t="s">
        <v>464</v>
      </c>
      <c r="E220" s="55" t="s">
        <v>464</v>
      </c>
      <c r="F220" s="57" t="n">
        <v>2277000</v>
      </c>
    </row>
    <row r="221" customFormat="false" ht="15.75" hidden="false" customHeight="false" outlineLevel="0" collapsed="false">
      <c r="B221" s="106" t="s">
        <v>465</v>
      </c>
      <c r="C221" s="105" t="n">
        <v>0.375</v>
      </c>
      <c r="D221" s="55" t="s">
        <v>466</v>
      </c>
      <c r="E221" s="55" t="s">
        <v>466</v>
      </c>
      <c r="F221" s="57" t="n">
        <v>1625000</v>
      </c>
    </row>
    <row r="222" customFormat="false" ht="15.75" hidden="false" customHeight="false" outlineLevel="0" collapsed="false">
      <c r="B222" s="106" t="s">
        <v>467</v>
      </c>
      <c r="C222" s="105" t="n">
        <v>0.375</v>
      </c>
      <c r="D222" s="55" t="s">
        <v>468</v>
      </c>
      <c r="E222" s="55" t="s">
        <v>468</v>
      </c>
      <c r="F222" s="57" t="n">
        <v>1796000</v>
      </c>
    </row>
    <row r="224" customFormat="false" ht="15.75" hidden="false" customHeight="false" outlineLevel="0" collapsed="false">
      <c r="A224" s="51" t="s">
        <v>469</v>
      </c>
      <c r="B224" s="91" t="n">
        <v>42827</v>
      </c>
      <c r="C224" s="102" t="n">
        <v>0.395833333333333</v>
      </c>
      <c r="D224" s="8" t="s">
        <v>470</v>
      </c>
      <c r="E224" s="8" t="s">
        <v>470</v>
      </c>
      <c r="F224" s="57" t="n">
        <v>1630000</v>
      </c>
      <c r="G224" s="93" t="n">
        <f aca="false">AVERAGE(F224:F231)</f>
        <v>1915625</v>
      </c>
      <c r="H224" s="51" t="s">
        <v>458</v>
      </c>
    </row>
    <row r="225" customFormat="false" ht="15.75" hidden="false" customHeight="false" outlineLevel="0" collapsed="false">
      <c r="B225" s="91" t="n">
        <v>43041</v>
      </c>
      <c r="C225" s="102" t="n">
        <v>0.395833333333333</v>
      </c>
      <c r="D225" s="8" t="s">
        <v>471</v>
      </c>
      <c r="E225" s="8" t="s">
        <v>471</v>
      </c>
      <c r="F225" s="57" t="n">
        <v>1721000</v>
      </c>
    </row>
    <row r="226" customFormat="false" ht="15.75" hidden="false" customHeight="false" outlineLevel="0" collapsed="false">
      <c r="B226" s="106" t="s">
        <v>460</v>
      </c>
      <c r="C226" s="102" t="n">
        <v>0.395833333333333</v>
      </c>
      <c r="D226" s="8" t="s">
        <v>472</v>
      </c>
      <c r="E226" s="8" t="s">
        <v>472</v>
      </c>
      <c r="F226" s="57" t="n">
        <v>2058000</v>
      </c>
    </row>
    <row r="227" customFormat="false" ht="15.75" hidden="false" customHeight="false" outlineLevel="0" collapsed="false">
      <c r="B227" s="106" t="s">
        <v>462</v>
      </c>
      <c r="C227" s="102" t="n">
        <v>0.395833333333333</v>
      </c>
      <c r="D227" s="8" t="s">
        <v>473</v>
      </c>
      <c r="E227" s="8" t="s">
        <v>473</v>
      </c>
      <c r="F227" s="57" t="n">
        <v>2052000</v>
      </c>
    </row>
    <row r="228" customFormat="false" ht="15.75" hidden="false" customHeight="false" outlineLevel="0" collapsed="false">
      <c r="B228" s="91" t="n">
        <v>42828</v>
      </c>
      <c r="C228" s="102" t="n">
        <v>0.395833333333333</v>
      </c>
      <c r="D228" s="8" t="s">
        <v>471</v>
      </c>
      <c r="E228" s="8" t="s">
        <v>471</v>
      </c>
      <c r="F228" s="57" t="n">
        <v>2166000</v>
      </c>
    </row>
    <row r="229" customFormat="false" ht="15.75" hidden="false" customHeight="false" outlineLevel="0" collapsed="false">
      <c r="B229" s="91" t="n">
        <v>43042</v>
      </c>
      <c r="C229" s="102" t="n">
        <v>0.395833333333333</v>
      </c>
      <c r="D229" s="8" t="s">
        <v>474</v>
      </c>
      <c r="E229" s="8" t="s">
        <v>474</v>
      </c>
      <c r="F229" s="57" t="n">
        <v>2277000</v>
      </c>
    </row>
    <row r="230" customFormat="false" ht="15.75" hidden="false" customHeight="false" outlineLevel="0" collapsed="false">
      <c r="B230" s="106" t="s">
        <v>465</v>
      </c>
      <c r="C230" s="102" t="n">
        <v>0.395833333333333</v>
      </c>
      <c r="D230" s="8" t="s">
        <v>475</v>
      </c>
      <c r="E230" s="8" t="s">
        <v>475</v>
      </c>
      <c r="F230" s="57" t="n">
        <v>1625000</v>
      </c>
    </row>
    <row r="231" customFormat="false" ht="15.75" hidden="false" customHeight="false" outlineLevel="0" collapsed="false">
      <c r="B231" s="106" t="s">
        <v>467</v>
      </c>
      <c r="C231" s="102" t="n">
        <v>0.395833333333333</v>
      </c>
      <c r="D231" s="8" t="s">
        <v>476</v>
      </c>
      <c r="E231" s="8" t="s">
        <v>476</v>
      </c>
      <c r="F231" s="57" t="n">
        <v>1796000</v>
      </c>
    </row>
    <row r="232" customFormat="false" ht="15.75" hidden="false" customHeight="false" outlineLevel="0" collapsed="false">
      <c r="C232" s="102"/>
    </row>
    <row r="233" customFormat="false" ht="15.75" hidden="false" customHeight="false" outlineLevel="0" collapsed="false">
      <c r="C233" s="102"/>
    </row>
    <row r="234" customFormat="false" ht="15.75" hidden="false" customHeight="false" outlineLevel="0" collapsed="false">
      <c r="A234" s="51" t="s">
        <v>477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7"/>
  <sheetViews>
    <sheetView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222" activeCellId="0" sqref="F22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.12"/>
    <col collapsed="false" customWidth="true" hidden="false" outlineLevel="0" max="2" min="2" style="0" width="38.07"/>
    <col collapsed="false" customWidth="true" hidden="false" outlineLevel="0" max="3" min="3" style="0" width="22.01"/>
    <col collapsed="false" customWidth="true" hidden="false" outlineLevel="0" max="4" min="4" style="0" width="16.75"/>
    <col collapsed="false" customWidth="true" hidden="false" outlineLevel="0" max="5" min="5" style="0" width="15.75"/>
    <col collapsed="false" customWidth="true" hidden="false" outlineLevel="0" max="6" min="6" style="0" width="17.88"/>
    <col collapsed="false" customWidth="true" hidden="false" outlineLevel="0" max="7" min="7" style="0" width="14.75"/>
    <col collapsed="false" customWidth="true" hidden="false" outlineLevel="0" max="9" min="9" style="0" width="16.13"/>
    <col collapsed="false" customWidth="true" hidden="false" outlineLevel="0" max="11" min="11" style="0" width="23.62"/>
    <col collapsed="false" customWidth="true" hidden="false" outlineLevel="0" max="15" min="15" style="0" width="15.63"/>
    <col collapsed="false" customWidth="true" hidden="false" outlineLevel="0" max="16" min="16" style="0" width="15.26"/>
  </cols>
  <sheetData>
    <row r="1" customFormat="false" ht="15.75" hidden="false" customHeight="false" outlineLevel="0" collapsed="false">
      <c r="A1" s="107"/>
      <c r="B1" s="108"/>
      <c r="C1" s="108"/>
      <c r="D1" s="108"/>
      <c r="E1" s="108"/>
      <c r="F1" s="108"/>
      <c r="G1" s="108"/>
      <c r="H1" s="108"/>
      <c r="I1" s="108"/>
      <c r="J1" s="109"/>
      <c r="K1" s="109"/>
      <c r="L1" s="109"/>
      <c r="M1" s="109"/>
      <c r="N1" s="109"/>
      <c r="O1" s="109"/>
      <c r="P1" s="109"/>
    </row>
    <row r="2" customFormat="false" ht="15.75" hidden="false" customHeight="false" outlineLevel="0" collapsed="false">
      <c r="A2" s="107"/>
      <c r="B2" s="110" t="s">
        <v>478</v>
      </c>
      <c r="C2" s="110"/>
      <c r="D2" s="110"/>
      <c r="E2" s="110"/>
      <c r="F2" s="110"/>
      <c r="G2" s="110"/>
      <c r="H2" s="108"/>
      <c r="I2" s="108"/>
      <c r="J2" s="109"/>
      <c r="K2" s="109"/>
      <c r="L2" s="109"/>
      <c r="M2" s="109"/>
      <c r="N2" s="109"/>
      <c r="O2" s="109"/>
      <c r="P2" s="109"/>
    </row>
    <row r="3" customFormat="false" ht="15.75" hidden="false" customHeight="false" outlineLevel="0" collapsed="false">
      <c r="A3" s="107"/>
      <c r="B3" s="111" t="s">
        <v>479</v>
      </c>
      <c r="C3" s="112" t="s">
        <v>480</v>
      </c>
      <c r="D3" s="113" t="s">
        <v>481</v>
      </c>
      <c r="E3" s="113" t="s">
        <v>482</v>
      </c>
      <c r="F3" s="113" t="s">
        <v>60</v>
      </c>
      <c r="G3" s="113" t="s">
        <v>483</v>
      </c>
    </row>
    <row r="4" customFormat="false" ht="15.75" hidden="false" customHeight="false" outlineLevel="0" collapsed="false">
      <c r="A4" s="107"/>
      <c r="B4" s="114" t="str">
        <f aca="false">B25</f>
        <v>Ubongo Kids on TBC1</v>
      </c>
      <c r="C4" s="115" t="n">
        <f aca="false">F25</f>
        <v>1433000</v>
      </c>
      <c r="D4" s="116" t="n">
        <f aca="false">F35</f>
        <v>944000</v>
      </c>
      <c r="E4" s="116" t="n">
        <f aca="false">F43</f>
        <v>856000</v>
      </c>
      <c r="F4" s="116" t="n">
        <f aca="false">AVERAGE(C4:E4)</f>
        <v>1077666.66666667</v>
      </c>
      <c r="G4" s="116" t="n">
        <f aca="false">MAX(C4:E4)</f>
        <v>1433000</v>
      </c>
    </row>
    <row r="5" customFormat="false" ht="15.75" hidden="false" customHeight="false" outlineLevel="0" collapsed="false">
      <c r="A5" s="107"/>
      <c r="B5" s="117" t="str">
        <f aca="false">B53</f>
        <v>Akili and Me on TBC1</v>
      </c>
      <c r="C5" s="118" t="n">
        <f aca="false">F53</f>
        <v>1327000</v>
      </c>
      <c r="D5" s="118" t="n">
        <f aca="false">F83</f>
        <v>1262000</v>
      </c>
      <c r="E5" s="118" t="n">
        <f aca="false">F114</f>
        <v>1312000</v>
      </c>
      <c r="F5" s="118" t="n">
        <f aca="false">AVERAGE(C5:E5)</f>
        <v>1300333.33333333</v>
      </c>
      <c r="G5" s="116" t="n">
        <f aca="false">MAX(C5:E5)</f>
        <v>1327000</v>
      </c>
    </row>
    <row r="6" customFormat="false" ht="15.75" hidden="false" customHeight="false" outlineLevel="0" collapsed="false">
      <c r="A6" s="107"/>
      <c r="B6" s="117" t="str">
        <f aca="false">B146</f>
        <v>Umuhimu wa Elimu on TBC1</v>
      </c>
      <c r="C6" s="118" t="n">
        <f aca="false">F146</f>
        <v>1293000</v>
      </c>
      <c r="D6" s="118" t="n">
        <f aca="false">F167</f>
        <v>1157000</v>
      </c>
      <c r="E6" s="118" t="n">
        <f aca="false">F190</f>
        <v>989000</v>
      </c>
      <c r="F6" s="118" t="n">
        <f aca="false">AVERAGE(D6:E6)</f>
        <v>1073000</v>
      </c>
      <c r="G6" s="116" t="n">
        <f aca="false">MAX(C6:E6)</f>
        <v>1293000</v>
      </c>
    </row>
    <row r="7" customFormat="false" ht="15.75" hidden="false" customHeight="false" outlineLevel="0" collapsed="false">
      <c r="A7" s="107"/>
      <c r="B7" s="117" t="str">
        <f aca="false">B214</f>
        <v>Akili and Me on Citizen TV</v>
      </c>
      <c r="C7" s="118" t="n">
        <f aca="false">F214</f>
        <v>1971000</v>
      </c>
      <c r="D7" s="118" t="n">
        <f aca="false">F219</f>
        <v>2011000</v>
      </c>
      <c r="E7" s="118" t="n">
        <f aca="false">F223</f>
        <v>1472000</v>
      </c>
      <c r="F7" s="118" t="n">
        <f aca="false">AVERAGE(C7:E7)</f>
        <v>1818000</v>
      </c>
      <c r="G7" s="116" t="n">
        <f aca="false">MAX(C7:E7)</f>
        <v>2011000</v>
      </c>
    </row>
    <row r="8" customFormat="false" ht="15.75" hidden="false" customHeight="false" outlineLevel="0" collapsed="false">
      <c r="A8" s="107"/>
      <c r="B8" s="117" t="str">
        <f aca="false">B229</f>
        <v>Ubongo Kids on Citizen TV</v>
      </c>
      <c r="C8" s="118" t="n">
        <f aca="false">F229</f>
        <v>2119000</v>
      </c>
      <c r="D8" s="118" t="n">
        <f aca="false">F234</f>
        <v>1870000</v>
      </c>
      <c r="E8" s="118" t="n">
        <f aca="false">F238</f>
        <v>1866000</v>
      </c>
      <c r="F8" s="118" t="n">
        <f aca="false">AVERAGE(C8:E8)</f>
        <v>1951666.66666667</v>
      </c>
      <c r="G8" s="116" t="n">
        <f aca="false">MAX(C8:E8)</f>
        <v>2119000</v>
      </c>
    </row>
    <row r="9" customFormat="false" ht="15.75" hidden="false" customHeight="false" outlineLevel="0" collapsed="false">
      <c r="A9" s="107"/>
      <c r="B9" s="119" t="s">
        <v>11</v>
      </c>
      <c r="C9" s="120" t="n">
        <f aca="false">AVERAGE(D9:E9)</f>
        <v>753500</v>
      </c>
      <c r="D9" s="118" t="n">
        <f aca="false">F249</f>
        <v>696000</v>
      </c>
      <c r="E9" s="118" t="n">
        <f aca="false">F253</f>
        <v>811000</v>
      </c>
      <c r="F9" s="118" t="n">
        <f aca="false">AVERAGE(C9:E9)</f>
        <v>753500</v>
      </c>
      <c r="G9" s="116" t="n">
        <f aca="false">MAX(C9:E9)</f>
        <v>811000</v>
      </c>
    </row>
    <row r="10" customFormat="false" ht="15.75" hidden="false" customHeight="false" outlineLevel="0" collapsed="false">
      <c r="A10" s="107"/>
      <c r="B10" s="119" t="s">
        <v>10</v>
      </c>
      <c r="C10" s="121" t="n">
        <f aca="false">F10/3</f>
        <v>288666.6667</v>
      </c>
      <c r="D10" s="121" t="n">
        <f aca="false">C10</f>
        <v>288666.6667</v>
      </c>
      <c r="E10" s="121" t="n">
        <f aca="false">D10</f>
        <v>288666.6667</v>
      </c>
      <c r="F10" s="122" t="n">
        <v>866000</v>
      </c>
      <c r="G10" s="121" t="n">
        <f aca="false">F10</f>
        <v>866000</v>
      </c>
    </row>
    <row r="11" customFormat="false" ht="15.75" hidden="false" customHeight="false" outlineLevel="0" collapsed="false">
      <c r="A11" s="107"/>
      <c r="B11" s="123" t="s">
        <v>79</v>
      </c>
      <c r="C11" s="124" t="n">
        <f aca="false">MAX(C4:C6)+MAX(C7:C8)+C9+C10</f>
        <v>4594166.6667</v>
      </c>
      <c r="D11" s="124" t="n">
        <f aca="false">MAX(D4:D6)+MAX(D7:D8)+D9+D10</f>
        <v>4257666.6667</v>
      </c>
      <c r="E11" s="124" t="n">
        <f aca="false">MAX(E4:E6)+MAX(E7:E8)+E9+E10</f>
        <v>4277666.6667</v>
      </c>
      <c r="F11" s="124"/>
      <c r="G11" s="125" t="n">
        <f aca="false">MAX(G4:G6)+MAX(G7:G8)+G9+G10</f>
        <v>5229000</v>
      </c>
      <c r="H11" s="126"/>
    </row>
    <row r="12" customFormat="false" ht="15.75" hidden="false" customHeight="false" outlineLevel="0" collapsed="false">
      <c r="A12" s="107"/>
      <c r="B12" s="127" t="s">
        <v>484</v>
      </c>
      <c r="C12" s="128" t="n">
        <f aca="false">MAX(C4:C6)</f>
        <v>1433000</v>
      </c>
      <c r="D12" s="128" t="n">
        <f aca="false">MAX(D4:D6)</f>
        <v>1262000</v>
      </c>
      <c r="E12" s="128" t="n">
        <f aca="false">MAX(E4:E6)</f>
        <v>1312000</v>
      </c>
      <c r="F12" s="128"/>
      <c r="G12" s="129"/>
    </row>
    <row r="13" customFormat="false" ht="15.75" hidden="false" customHeight="false" outlineLevel="0" collapsed="false">
      <c r="A13" s="107"/>
      <c r="B13" s="130" t="s">
        <v>485</v>
      </c>
      <c r="C13" s="131" t="n">
        <f aca="false">MAX(C7:C8)</f>
        <v>2119000</v>
      </c>
      <c r="D13" s="131" t="n">
        <f aca="false">MAX(D7:D8)</f>
        <v>2011000</v>
      </c>
      <c r="E13" s="131" t="n">
        <f aca="false">MAX(E7:E8)</f>
        <v>1866000</v>
      </c>
      <c r="F13" s="131"/>
      <c r="G13" s="132"/>
    </row>
    <row r="14" customFormat="false" ht="15.75" hidden="false" customHeight="false" outlineLevel="0" collapsed="false">
      <c r="A14" s="107"/>
      <c r="B14" s="133" t="s">
        <v>486</v>
      </c>
      <c r="C14" s="134"/>
      <c r="D14" s="134"/>
      <c r="E14" s="135"/>
      <c r="F14" s="136"/>
      <c r="G14" s="137"/>
    </row>
    <row r="15" customFormat="false" ht="15.75" hidden="false" customHeight="false" outlineLevel="0" collapsed="false">
      <c r="A15" s="107"/>
      <c r="B15" s="107"/>
      <c r="F15" s="53"/>
    </row>
    <row r="16" customFormat="false" ht="15.75" hidden="false" customHeight="false" outlineLevel="0" collapsed="false">
      <c r="A16" s="107"/>
      <c r="B16" s="138" t="s">
        <v>487</v>
      </c>
      <c r="C16" s="139" t="s">
        <v>488</v>
      </c>
      <c r="D16" s="139"/>
      <c r="E16" s="139" t="s">
        <v>489</v>
      </c>
      <c r="F16" s="139"/>
      <c r="G16" s="140" t="s">
        <v>119</v>
      </c>
    </row>
    <row r="17" customFormat="false" ht="15.75" hidden="false" customHeight="false" outlineLevel="0" collapsed="false">
      <c r="A17" s="107"/>
      <c r="B17" s="117" t="s">
        <v>15</v>
      </c>
      <c r="C17" s="141" t="n">
        <v>92043</v>
      </c>
      <c r="D17" s="141"/>
      <c r="E17" s="142"/>
      <c r="F17" s="142"/>
      <c r="G17" s="141"/>
    </row>
    <row r="18" customFormat="false" ht="15.75" hidden="false" customHeight="false" outlineLevel="0" collapsed="false">
      <c r="A18" s="107"/>
      <c r="B18" s="117" t="s">
        <v>365</v>
      </c>
      <c r="C18" s="143" t="n">
        <v>14805</v>
      </c>
      <c r="D18" s="143"/>
      <c r="E18" s="143" t="n">
        <v>4915868</v>
      </c>
      <c r="F18" s="143"/>
      <c r="G18" s="143"/>
    </row>
    <row r="19" customFormat="false" ht="15.75" hidden="false" customHeight="false" outlineLevel="0" collapsed="false">
      <c r="A19" s="107"/>
      <c r="B19" s="117" t="s">
        <v>368</v>
      </c>
      <c r="C19" s="143" t="n">
        <v>1150</v>
      </c>
      <c r="D19" s="143"/>
      <c r="E19" s="143" t="n">
        <v>378032</v>
      </c>
      <c r="F19" s="143"/>
      <c r="G19" s="143"/>
    </row>
    <row r="20" customFormat="false" ht="15.75" hidden="false" customHeight="false" outlineLevel="0" collapsed="false">
      <c r="A20" s="107"/>
      <c r="B20" s="117" t="s">
        <v>372</v>
      </c>
      <c r="C20" s="143" t="n">
        <v>5511</v>
      </c>
      <c r="D20" s="143"/>
      <c r="E20" s="143" t="n">
        <v>1701952</v>
      </c>
      <c r="F20" s="143"/>
      <c r="G20" s="144"/>
    </row>
    <row r="21" customFormat="false" ht="15.75" hidden="false" customHeight="false" outlineLevel="0" collapsed="false">
      <c r="A21" s="107"/>
      <c r="B21" s="119" t="s">
        <v>375</v>
      </c>
      <c r="C21" s="145" t="n">
        <v>5031</v>
      </c>
      <c r="D21" s="145"/>
      <c r="E21" s="145" t="n">
        <v>1855126</v>
      </c>
      <c r="F21" s="145"/>
      <c r="G21" s="145"/>
    </row>
    <row r="22" customFormat="false" ht="15.75" hidden="false" customHeight="false" outlineLevel="0" collapsed="false">
      <c r="A22" s="107"/>
      <c r="B22" s="123" t="s">
        <v>79</v>
      </c>
      <c r="C22" s="146" t="n">
        <f aca="false">SUM(C17:D21)</f>
        <v>118540</v>
      </c>
      <c r="D22" s="146"/>
      <c r="E22" s="146" t="n">
        <f aca="false">SUM(E17:F21)</f>
        <v>8850978</v>
      </c>
      <c r="F22" s="146"/>
      <c r="G22" s="147"/>
      <c r="H22" s="108"/>
      <c r="I22" s="108"/>
      <c r="J22" s="109"/>
      <c r="K22" s="109"/>
      <c r="L22" s="109"/>
      <c r="M22" s="109"/>
      <c r="N22" s="109"/>
      <c r="O22" s="109"/>
      <c r="P22" s="109"/>
    </row>
    <row r="23" customFormat="false" ht="15.75" hidden="false" customHeight="false" outlineLevel="0" collapsed="false">
      <c r="A23" s="107"/>
      <c r="B23" s="108"/>
      <c r="C23" s="108"/>
      <c r="D23" s="108"/>
      <c r="E23" s="108"/>
      <c r="F23" s="108"/>
      <c r="G23" s="108"/>
      <c r="H23" s="108"/>
      <c r="I23" s="108"/>
      <c r="J23" s="109"/>
      <c r="K23" s="109"/>
      <c r="L23" s="109"/>
      <c r="M23" s="109"/>
      <c r="N23" s="109"/>
      <c r="O23" s="109"/>
      <c r="P23" s="109"/>
    </row>
    <row r="24" customFormat="false" ht="15.75" hidden="false" customHeight="false" outlineLevel="0" collapsed="false">
      <c r="A24" s="107"/>
      <c r="B24" s="138" t="s">
        <v>479</v>
      </c>
      <c r="C24" s="140" t="s">
        <v>106</v>
      </c>
      <c r="D24" s="140" t="s">
        <v>343</v>
      </c>
      <c r="E24" s="140" t="s">
        <v>490</v>
      </c>
      <c r="F24" s="140" t="s">
        <v>491</v>
      </c>
      <c r="G24" s="140" t="s">
        <v>119</v>
      </c>
      <c r="H24" s="108"/>
      <c r="I24" s="108"/>
      <c r="J24" s="109"/>
      <c r="K24" s="109"/>
      <c r="L24" s="109"/>
      <c r="M24" s="109"/>
      <c r="N24" s="109"/>
      <c r="O24" s="109"/>
      <c r="P24" s="109"/>
    </row>
    <row r="25" customFormat="false" ht="15.75" hidden="false" customHeight="false" outlineLevel="0" collapsed="false">
      <c r="A25" s="107"/>
      <c r="B25" s="51" t="s">
        <v>386</v>
      </c>
      <c r="C25" s="148" t="n">
        <f aca="false">'Ubongo Kids - TBC1'!A133</f>
        <v>42826</v>
      </c>
      <c r="D25" s="149" t="n">
        <f aca="false">'Ubongo Kids - TBC1'!H133</f>
        <v>570000</v>
      </c>
      <c r="E25" s="150" t="n">
        <f aca="false">AVERAGE(D25:D34)</f>
        <v>857333.3333</v>
      </c>
      <c r="F25" s="150" t="n">
        <f aca="false">MAX(D25:D34)</f>
        <v>1433000</v>
      </c>
      <c r="G25" s="55" t="s">
        <v>492</v>
      </c>
      <c r="H25" s="32"/>
      <c r="I25" s="51"/>
    </row>
    <row r="26" customFormat="false" ht="15.75" hidden="false" customHeight="false" outlineLevel="0" collapsed="false">
      <c r="C26" s="148" t="n">
        <f aca="false">'Ubongo Kids - TBC1'!A134</f>
        <v>42827</v>
      </c>
      <c r="D26" s="149" t="str">
        <f aca="false">'Ubongo Kids - TBC1'!H134</f>
        <v>-</v>
      </c>
      <c r="E26" s="8"/>
      <c r="F26" s="8"/>
    </row>
    <row r="27" customFormat="false" ht="15.75" hidden="false" customHeight="false" outlineLevel="0" collapsed="false">
      <c r="C27" s="148" t="n">
        <f aca="false">'Ubongo Kids - TBC1'!A135</f>
        <v>42833</v>
      </c>
      <c r="D27" s="149" t="n">
        <f aca="false">'Ubongo Kids - TBC1'!H135</f>
        <v>567000</v>
      </c>
      <c r="E27" s="8"/>
      <c r="F27" s="8"/>
    </row>
    <row r="28" customFormat="false" ht="15.75" hidden="false" customHeight="false" outlineLevel="0" collapsed="false">
      <c r="C28" s="148" t="n">
        <f aca="false">'Ubongo Kids - TBC1'!A136</f>
        <v>42834</v>
      </c>
      <c r="D28" s="149" t="n">
        <f aca="false">'Ubongo Kids - TBC1'!H136</f>
        <v>1322000</v>
      </c>
      <c r="E28" s="8"/>
      <c r="F28" s="8"/>
    </row>
    <row r="29" customFormat="false" ht="15.75" hidden="false" customHeight="false" outlineLevel="0" collapsed="false">
      <c r="C29" s="148" t="n">
        <f aca="false">'Ubongo Kids - TBC1'!A137</f>
        <v>42840</v>
      </c>
      <c r="D29" s="149" t="n">
        <f aca="false">'Ubongo Kids - TBC1'!H137</f>
        <v>812000</v>
      </c>
      <c r="E29" s="8"/>
      <c r="F29" s="8"/>
    </row>
    <row r="30" customFormat="false" ht="15.75" hidden="false" customHeight="false" outlineLevel="0" collapsed="false">
      <c r="C30" s="148" t="n">
        <f aca="false">'Ubongo Kids - TBC1'!A138</f>
        <v>42841</v>
      </c>
      <c r="D30" s="149" t="n">
        <f aca="false">'Ubongo Kids - TBC1'!H138</f>
        <v>1433000</v>
      </c>
      <c r="E30" s="8"/>
      <c r="F30" s="8"/>
    </row>
    <row r="31" customFormat="false" ht="15.75" hidden="false" customHeight="false" outlineLevel="0" collapsed="false">
      <c r="C31" s="148" t="n">
        <f aca="false">'Ubongo Kids - TBC1'!A139</f>
        <v>42847</v>
      </c>
      <c r="D31" s="149" t="n">
        <f aca="false">'Ubongo Kids - TBC1'!H139</f>
        <v>807000</v>
      </c>
      <c r="E31" s="8"/>
      <c r="F31" s="8"/>
    </row>
    <row r="32" customFormat="false" ht="15.75" hidden="false" customHeight="false" outlineLevel="0" collapsed="false">
      <c r="C32" s="148" t="n">
        <f aca="false">'Ubongo Kids - TBC1'!A140</f>
        <v>42848</v>
      </c>
      <c r="D32" s="149" t="n">
        <f aca="false">'Ubongo Kids - TBC1'!H140</f>
        <v>1014000</v>
      </c>
      <c r="E32" s="8"/>
      <c r="F32" s="8"/>
    </row>
    <row r="33" customFormat="false" ht="15.75" hidden="false" customHeight="false" outlineLevel="0" collapsed="false">
      <c r="C33" s="148" t="n">
        <f aca="false">'Ubongo Kids - TBC1'!A141</f>
        <v>42854</v>
      </c>
      <c r="D33" s="149" t="n">
        <f aca="false">'Ubongo Kids - TBC1'!H141</f>
        <v>405000</v>
      </c>
      <c r="E33" s="8"/>
      <c r="F33" s="8"/>
    </row>
    <row r="34" customFormat="false" ht="15.75" hidden="false" customHeight="false" outlineLevel="0" collapsed="false">
      <c r="C34" s="148" t="n">
        <f aca="false">'Ubongo Kids - TBC1'!A142</f>
        <v>42855</v>
      </c>
      <c r="D34" s="149" t="n">
        <f aca="false">'Ubongo Kids - TBC1'!H142</f>
        <v>786000</v>
      </c>
      <c r="E34" s="8"/>
      <c r="F34" s="8"/>
    </row>
    <row r="35" customFormat="false" ht="15.75" hidden="false" customHeight="false" outlineLevel="0" collapsed="false">
      <c r="C35" s="148" t="n">
        <f aca="false">'Ubongo Kids - TBC1'!A143</f>
        <v>42861</v>
      </c>
      <c r="D35" s="149" t="n">
        <f aca="false">'Ubongo Kids - TBC1'!H143</f>
        <v>561000</v>
      </c>
      <c r="E35" s="150" t="n">
        <f aca="false">AVERAGE(D35:D42)</f>
        <v>722142.8571</v>
      </c>
      <c r="F35" s="150" t="n">
        <f aca="false">MAX(D35:D42)</f>
        <v>944000</v>
      </c>
    </row>
    <row r="36" customFormat="false" ht="15.75" hidden="false" customHeight="false" outlineLevel="0" collapsed="false">
      <c r="C36" s="148" t="n">
        <f aca="false">'Ubongo Kids - TBC1'!A144</f>
        <v>42862</v>
      </c>
      <c r="D36" s="149" t="n">
        <f aca="false">'Ubongo Kids - TBC1'!H144</f>
        <v>814000</v>
      </c>
      <c r="E36" s="8"/>
      <c r="F36" s="8"/>
    </row>
    <row r="37" customFormat="false" ht="15.75" hidden="false" customHeight="false" outlineLevel="0" collapsed="false">
      <c r="C37" s="148" t="n">
        <f aca="false">'Ubongo Kids - TBC1'!A145</f>
        <v>42868</v>
      </c>
      <c r="D37" s="149" t="n">
        <f aca="false">'Ubongo Kids - TBC1'!H145</f>
        <v>871000</v>
      </c>
      <c r="E37" s="8"/>
      <c r="F37" s="8"/>
    </row>
    <row r="38" customFormat="false" ht="15.75" hidden="false" customHeight="false" outlineLevel="0" collapsed="false">
      <c r="C38" s="148" t="n">
        <f aca="false">'Ubongo Kids - TBC1'!A146</f>
        <v>42869</v>
      </c>
      <c r="D38" s="149" t="n">
        <f aca="false">'Ubongo Kids - TBC1'!H146</f>
        <v>805000</v>
      </c>
      <c r="E38" s="8"/>
      <c r="F38" s="8"/>
    </row>
    <row r="39" customFormat="false" ht="15.75" hidden="false" customHeight="false" outlineLevel="0" collapsed="false">
      <c r="C39" s="148" t="n">
        <f aca="false">'Ubongo Kids - TBC1'!A147</f>
        <v>42875</v>
      </c>
      <c r="D39" s="149" t="str">
        <f aca="false">'Ubongo Kids - TBC1'!H147</f>
        <v>-</v>
      </c>
      <c r="E39" s="8"/>
      <c r="F39" s="8"/>
    </row>
    <row r="40" customFormat="false" ht="15.75" hidden="false" customHeight="false" outlineLevel="0" collapsed="false">
      <c r="C40" s="148" t="n">
        <f aca="false">'Ubongo Kids - TBC1'!A148</f>
        <v>42876</v>
      </c>
      <c r="D40" s="149" t="n">
        <f aca="false">'Ubongo Kids - TBC1'!H148</f>
        <v>543000</v>
      </c>
      <c r="E40" s="8"/>
      <c r="F40" s="8"/>
    </row>
    <row r="41" customFormat="false" ht="15.75" hidden="false" customHeight="false" outlineLevel="0" collapsed="false">
      <c r="C41" s="148" t="n">
        <f aca="false">'Ubongo Kids - TBC1'!A149</f>
        <v>42882</v>
      </c>
      <c r="D41" s="149" t="n">
        <f aca="false">'Ubongo Kids - TBC1'!H149</f>
        <v>944000</v>
      </c>
      <c r="E41" s="8"/>
      <c r="F41" s="8"/>
    </row>
    <row r="42" customFormat="false" ht="15.75" hidden="false" customHeight="false" outlineLevel="0" collapsed="false">
      <c r="C42" s="148" t="n">
        <f aca="false">'Ubongo Kids - TBC1'!A150</f>
        <v>42883</v>
      </c>
      <c r="D42" s="149" t="n">
        <f aca="false">'Ubongo Kids - TBC1'!H150</f>
        <v>517000</v>
      </c>
      <c r="E42" s="8"/>
      <c r="F42" s="8"/>
    </row>
    <row r="43" customFormat="false" ht="15.75" hidden="false" customHeight="false" outlineLevel="0" collapsed="false">
      <c r="C43" s="148" t="n">
        <f aca="false">'Ubongo Kids - TBC1'!A151</f>
        <v>42889</v>
      </c>
      <c r="D43" s="149" t="n">
        <f aca="false">'Ubongo Kids - TBC1'!H151</f>
        <v>841000</v>
      </c>
      <c r="E43" s="150" t="n">
        <f aca="false">AVERAGE(D43:D50)</f>
        <v>663750</v>
      </c>
      <c r="F43" s="150" t="n">
        <f aca="false">MAX(D43:D50)</f>
        <v>856000</v>
      </c>
    </row>
    <row r="44" customFormat="false" ht="15.75" hidden="false" customHeight="false" outlineLevel="0" collapsed="false">
      <c r="C44" s="148" t="n">
        <f aca="false">'Ubongo Kids - TBC1'!A152</f>
        <v>42890</v>
      </c>
      <c r="D44" s="149" t="n">
        <f aca="false">'Ubongo Kids - TBC1'!H152</f>
        <v>684000</v>
      </c>
      <c r="E44" s="8"/>
      <c r="F44" s="8"/>
    </row>
    <row r="45" customFormat="false" ht="15.75" hidden="false" customHeight="false" outlineLevel="0" collapsed="false">
      <c r="C45" s="148" t="n">
        <f aca="false">'Ubongo Kids - TBC1'!A153</f>
        <v>42896</v>
      </c>
      <c r="D45" s="149" t="n">
        <f aca="false">'Ubongo Kids - TBC1'!H153</f>
        <v>577000</v>
      </c>
      <c r="E45" s="8"/>
      <c r="F45" s="8"/>
    </row>
    <row r="46" customFormat="false" ht="15.75" hidden="false" customHeight="false" outlineLevel="0" collapsed="false">
      <c r="C46" s="148" t="n">
        <f aca="false">'Ubongo Kids - TBC1'!A154</f>
        <v>42897</v>
      </c>
      <c r="D46" s="149" t="n">
        <f aca="false">'Ubongo Kids - TBC1'!H154</f>
        <v>486000</v>
      </c>
      <c r="E46" s="8"/>
      <c r="F46" s="8"/>
    </row>
    <row r="47" customFormat="false" ht="15.75" hidden="false" customHeight="false" outlineLevel="0" collapsed="false">
      <c r="C47" s="148" t="n">
        <f aca="false">'Ubongo Kids - TBC1'!A155</f>
        <v>42903</v>
      </c>
      <c r="D47" s="149" t="n">
        <f aca="false">'Ubongo Kids - TBC1'!H155</f>
        <v>637000</v>
      </c>
      <c r="E47" s="8"/>
      <c r="F47" s="8"/>
    </row>
    <row r="48" customFormat="false" ht="15.75" hidden="false" customHeight="false" outlineLevel="0" collapsed="false">
      <c r="C48" s="148" t="n">
        <f aca="false">'Ubongo Kids - TBC1'!A156</f>
        <v>42904</v>
      </c>
      <c r="D48" s="149" t="n">
        <f aca="false">'Ubongo Kids - TBC1'!H156</f>
        <v>476000</v>
      </c>
      <c r="E48" s="8"/>
      <c r="F48" s="8"/>
    </row>
    <row r="49" customFormat="false" ht="15.75" hidden="false" customHeight="false" outlineLevel="0" collapsed="false">
      <c r="C49" s="148" t="n">
        <f aca="false">'Ubongo Kids - TBC1'!A157</f>
        <v>42910</v>
      </c>
      <c r="D49" s="149" t="n">
        <f aca="false">'Ubongo Kids - TBC1'!H157</f>
        <v>753000</v>
      </c>
      <c r="E49" s="8"/>
      <c r="F49" s="8"/>
    </row>
    <row r="50" customFormat="false" ht="15.75" hidden="false" customHeight="false" outlineLevel="0" collapsed="false">
      <c r="A50" s="107"/>
      <c r="B50" s="151" t="s">
        <v>493</v>
      </c>
      <c r="C50" s="152" t="n">
        <f aca="false">'Ubongo Kids - TBC1'!A158</f>
        <v>42911</v>
      </c>
      <c r="D50" s="153" t="n">
        <f aca="false">'Ubongo Kids - TBC1'!H158</f>
        <v>856000</v>
      </c>
      <c r="E50" s="154"/>
      <c r="F50" s="154"/>
      <c r="G50" s="155"/>
    </row>
    <row r="51" customFormat="false" ht="15.75" hidden="false" customHeight="false" outlineLevel="0" collapsed="false">
      <c r="A51" s="108"/>
      <c r="B51" s="108"/>
      <c r="C51" s="108"/>
      <c r="D51" s="108"/>
      <c r="E51" s="108"/>
      <c r="F51" s="108"/>
      <c r="G51" s="108"/>
    </row>
    <row r="52" customFormat="false" ht="15.75" hidden="false" customHeight="false" outlineLevel="0" collapsed="false">
      <c r="A52" s="140"/>
      <c r="B52" s="140" t="s">
        <v>479</v>
      </c>
      <c r="C52" s="140" t="s">
        <v>106</v>
      </c>
      <c r="D52" s="140" t="s">
        <v>343</v>
      </c>
      <c r="E52" s="140" t="s">
        <v>490</v>
      </c>
      <c r="F52" s="140" t="s">
        <v>491</v>
      </c>
      <c r="G52" s="140" t="s">
        <v>119</v>
      </c>
    </row>
    <row r="53" customFormat="false" ht="15.75" hidden="false" customHeight="false" outlineLevel="0" collapsed="false">
      <c r="A53" s="51"/>
      <c r="B53" s="51" t="s">
        <v>407</v>
      </c>
      <c r="C53" s="148" t="n">
        <f aca="false">'Akili and Me - TBC1'!A367</f>
        <v>42826</v>
      </c>
      <c r="D53" s="149" t="n">
        <f aca="false">'Akili and Me - TBC1'!I367</f>
        <v>570000</v>
      </c>
      <c r="E53" s="150" t="n">
        <f aca="false">AVERAGE(D53:D82)</f>
        <v>665357.1429</v>
      </c>
      <c r="F53" s="150" t="n">
        <f aca="false">MAX(D53:D82)</f>
        <v>1327000</v>
      </c>
      <c r="G53" s="55" t="s">
        <v>409</v>
      </c>
      <c r="H53" s="156"/>
      <c r="I53" s="51"/>
    </row>
    <row r="54" customFormat="false" ht="15.75" hidden="false" customHeight="false" outlineLevel="0" collapsed="false">
      <c r="C54" s="148" t="n">
        <f aca="false">'Akili and Me - TBC1'!A368</f>
        <v>42827</v>
      </c>
      <c r="D54" s="149" t="str">
        <f aca="false">'Akili and Me - TBC1'!I368</f>
        <v>-</v>
      </c>
      <c r="E54" s="8"/>
      <c r="F54" s="8"/>
      <c r="G54" s="19"/>
    </row>
    <row r="55" customFormat="false" ht="15.75" hidden="false" customHeight="false" outlineLevel="0" collapsed="false">
      <c r="C55" s="148" t="n">
        <f aca="false">'Akili and Me - TBC1'!A369</f>
        <v>42828</v>
      </c>
      <c r="D55" s="149" t="n">
        <f aca="false">'Akili and Me - TBC1'!I369</f>
        <v>655000</v>
      </c>
      <c r="E55" s="8"/>
      <c r="F55" s="8"/>
      <c r="G55" s="19"/>
    </row>
    <row r="56" customFormat="false" ht="15.75" hidden="false" customHeight="false" outlineLevel="0" collapsed="false">
      <c r="C56" s="148" t="n">
        <f aca="false">'Akili and Me - TBC1'!A370</f>
        <v>42829</v>
      </c>
      <c r="D56" s="149" t="n">
        <f aca="false">'Akili and Me - TBC1'!I370</f>
        <v>298000</v>
      </c>
      <c r="E56" s="8"/>
      <c r="F56" s="8"/>
      <c r="G56" s="19"/>
    </row>
    <row r="57" customFormat="false" ht="15.75" hidden="false" customHeight="false" outlineLevel="0" collapsed="false">
      <c r="C57" s="148" t="n">
        <f aca="false">'Akili and Me - TBC1'!A371</f>
        <v>42830</v>
      </c>
      <c r="D57" s="149" t="n">
        <f aca="false">'Akili and Me - TBC1'!I371</f>
        <v>959000</v>
      </c>
      <c r="E57" s="8"/>
      <c r="F57" s="8"/>
      <c r="G57" s="19"/>
    </row>
    <row r="58" customFormat="false" ht="15.75" hidden="false" customHeight="false" outlineLevel="0" collapsed="false">
      <c r="C58" s="148" t="n">
        <f aca="false">'Akili and Me - TBC1'!A372</f>
        <v>42831</v>
      </c>
      <c r="D58" s="149" t="n">
        <f aca="false">'Akili and Me - TBC1'!I372</f>
        <v>336000</v>
      </c>
      <c r="E58" s="8"/>
      <c r="F58" s="8"/>
      <c r="G58" s="19"/>
    </row>
    <row r="59" customFormat="false" ht="15.75" hidden="false" customHeight="false" outlineLevel="0" collapsed="false">
      <c r="C59" s="148" t="n">
        <f aca="false">'Akili and Me - TBC1'!A373</f>
        <v>42832</v>
      </c>
      <c r="D59" s="149" t="n">
        <f aca="false">'Akili and Me - TBC1'!I373</f>
        <v>494000</v>
      </c>
      <c r="E59" s="8"/>
      <c r="F59" s="8"/>
      <c r="G59" s="19"/>
    </row>
    <row r="60" customFormat="false" ht="15.75" hidden="false" customHeight="false" outlineLevel="0" collapsed="false">
      <c r="C60" s="148" t="n">
        <f aca="false">'Akili and Me - TBC1'!A374</f>
        <v>42833</v>
      </c>
      <c r="D60" s="149" t="n">
        <f aca="false">'Akili and Me - TBC1'!I374</f>
        <v>542000</v>
      </c>
      <c r="E60" s="8"/>
      <c r="F60" s="8"/>
      <c r="G60" s="19"/>
    </row>
    <row r="61" customFormat="false" ht="15.75" hidden="false" customHeight="false" outlineLevel="0" collapsed="false">
      <c r="C61" s="148" t="n">
        <f aca="false">'Akili and Me - TBC1'!A375</f>
        <v>42834</v>
      </c>
      <c r="D61" s="149" t="n">
        <f aca="false">'Akili and Me - TBC1'!I375</f>
        <v>1073000</v>
      </c>
      <c r="E61" s="8"/>
      <c r="F61" s="8"/>
      <c r="G61" s="19"/>
    </row>
    <row r="62" customFormat="false" ht="15.75" hidden="false" customHeight="false" outlineLevel="0" collapsed="false">
      <c r="C62" s="148" t="n">
        <f aca="false">'Akili and Me - TBC1'!A376</f>
        <v>42835</v>
      </c>
      <c r="D62" s="149" t="n">
        <f aca="false">'Akili and Me - TBC1'!I376</f>
        <v>795000</v>
      </c>
      <c r="E62" s="8"/>
      <c r="F62" s="8"/>
      <c r="G62" s="19"/>
    </row>
    <row r="63" customFormat="false" ht="15.75" hidden="false" customHeight="false" outlineLevel="0" collapsed="false">
      <c r="C63" s="148" t="n">
        <f aca="false">'Akili and Me - TBC1'!A377</f>
        <v>42836</v>
      </c>
      <c r="D63" s="149" t="n">
        <f aca="false">'Akili and Me - TBC1'!I377</f>
        <v>482000</v>
      </c>
      <c r="E63" s="8"/>
      <c r="F63" s="8"/>
      <c r="G63" s="19"/>
    </row>
    <row r="64" customFormat="false" ht="15.75" hidden="false" customHeight="false" outlineLevel="0" collapsed="false">
      <c r="C64" s="148" t="n">
        <f aca="false">'Akili and Me - TBC1'!A378</f>
        <v>42837</v>
      </c>
      <c r="D64" s="149" t="n">
        <f aca="false">'Akili and Me - TBC1'!I378</f>
        <v>975000</v>
      </c>
      <c r="E64" s="8"/>
      <c r="F64" s="8"/>
      <c r="G64" s="19"/>
    </row>
    <row r="65" customFormat="false" ht="15.75" hidden="false" customHeight="false" outlineLevel="0" collapsed="false">
      <c r="C65" s="148" t="n">
        <f aca="false">'Akili and Me - TBC1'!A379</f>
        <v>42838</v>
      </c>
      <c r="D65" s="149" t="n">
        <f aca="false">'Akili and Me - TBC1'!I379</f>
        <v>646000</v>
      </c>
      <c r="E65" s="8"/>
      <c r="F65" s="8"/>
      <c r="G65" s="19"/>
    </row>
    <row r="66" customFormat="false" ht="15.75" hidden="false" customHeight="false" outlineLevel="0" collapsed="false">
      <c r="C66" s="148" t="n">
        <f aca="false">'Akili and Me - TBC1'!A380</f>
        <v>42839</v>
      </c>
      <c r="D66" s="149" t="n">
        <f aca="false">'Akili and Me - TBC1'!I380</f>
        <v>1327000</v>
      </c>
      <c r="E66" s="8"/>
      <c r="F66" s="8"/>
      <c r="G66" s="19"/>
    </row>
    <row r="67" customFormat="false" ht="15.75" hidden="false" customHeight="false" outlineLevel="0" collapsed="false">
      <c r="C67" s="148" t="n">
        <f aca="false">'Akili and Me - TBC1'!A381</f>
        <v>42840</v>
      </c>
      <c r="D67" s="149" t="n">
        <f aca="false">'Akili and Me - TBC1'!I381</f>
        <v>999000</v>
      </c>
      <c r="E67" s="8"/>
      <c r="F67" s="8"/>
      <c r="G67" s="19"/>
    </row>
    <row r="68" customFormat="false" ht="15.75" hidden="false" customHeight="false" outlineLevel="0" collapsed="false">
      <c r="C68" s="148" t="n">
        <f aca="false">'Akili and Me - TBC1'!A382</f>
        <v>42841</v>
      </c>
      <c r="D68" s="149" t="n">
        <f aca="false">'Akili and Me - TBC1'!I382</f>
        <v>654000</v>
      </c>
      <c r="E68" s="8"/>
      <c r="F68" s="8"/>
      <c r="G68" s="19"/>
    </row>
    <row r="69" customFormat="false" ht="15.75" hidden="false" customHeight="false" outlineLevel="0" collapsed="false">
      <c r="C69" s="148" t="n">
        <f aca="false">'Akili and Me - TBC1'!A383</f>
        <v>42842</v>
      </c>
      <c r="D69" s="149" t="n">
        <f aca="false">'Akili and Me - TBC1'!I383</f>
        <v>963000</v>
      </c>
      <c r="E69" s="8"/>
      <c r="F69" s="8"/>
      <c r="G69" s="19"/>
    </row>
    <row r="70" customFormat="false" ht="15.75" hidden="false" customHeight="false" outlineLevel="0" collapsed="false">
      <c r="C70" s="148" t="n">
        <f aca="false">'Akili and Me - TBC1'!A384</f>
        <v>42843</v>
      </c>
      <c r="D70" s="149" t="n">
        <f aca="false">'Akili and Me - TBC1'!I384</f>
        <v>183000</v>
      </c>
      <c r="E70" s="8"/>
      <c r="F70" s="8"/>
      <c r="G70" s="19"/>
    </row>
    <row r="71" customFormat="false" ht="15.75" hidden="false" customHeight="false" outlineLevel="0" collapsed="false">
      <c r="C71" s="148" t="n">
        <f aca="false">'Akili and Me - TBC1'!A385</f>
        <v>42844</v>
      </c>
      <c r="D71" s="149" t="n">
        <f aca="false">'Akili and Me - TBC1'!I385</f>
        <v>890000</v>
      </c>
      <c r="E71" s="8"/>
      <c r="F71" s="8"/>
      <c r="G71" s="19"/>
    </row>
    <row r="72" customFormat="false" ht="15.75" hidden="false" customHeight="false" outlineLevel="0" collapsed="false">
      <c r="C72" s="148" t="n">
        <f aca="false">'Akili and Me - TBC1'!A386</f>
        <v>42845</v>
      </c>
      <c r="D72" s="149" t="n">
        <f aca="false">'Akili and Me - TBC1'!I386</f>
        <v>418000</v>
      </c>
      <c r="E72" s="8"/>
      <c r="F72" s="8"/>
      <c r="G72" s="19"/>
    </row>
    <row r="73" customFormat="false" ht="15.75" hidden="false" customHeight="false" outlineLevel="0" collapsed="false">
      <c r="C73" s="148" t="n">
        <f aca="false">'Akili and Me - TBC1'!A387</f>
        <v>42846</v>
      </c>
      <c r="D73" s="149" t="n">
        <f aca="false">'Akili and Me - TBC1'!I387</f>
        <v>684000</v>
      </c>
      <c r="E73" s="8"/>
      <c r="F73" s="8"/>
      <c r="G73" s="19"/>
    </row>
    <row r="74" customFormat="false" ht="15.75" hidden="false" customHeight="false" outlineLevel="0" collapsed="false">
      <c r="C74" s="148" t="n">
        <f aca="false">'Akili and Me - TBC1'!A388</f>
        <v>42847</v>
      </c>
      <c r="D74" s="149" t="n">
        <f aca="false">'Akili and Me - TBC1'!I388</f>
        <v>433000</v>
      </c>
      <c r="E74" s="8"/>
      <c r="F74" s="8"/>
      <c r="G74" s="19"/>
    </row>
    <row r="75" customFormat="false" ht="15.75" hidden="false" customHeight="false" outlineLevel="0" collapsed="false">
      <c r="C75" s="148" t="n">
        <f aca="false">'Akili and Me - TBC1'!A389</f>
        <v>42848</v>
      </c>
      <c r="D75" s="149" t="n">
        <f aca="false">'Akili and Me - TBC1'!I389</f>
        <v>644000</v>
      </c>
      <c r="E75" s="8"/>
      <c r="F75" s="8"/>
      <c r="G75" s="19"/>
    </row>
    <row r="76" customFormat="false" ht="15.75" hidden="false" customHeight="false" outlineLevel="0" collapsed="false">
      <c r="C76" s="148" t="n">
        <f aca="false">'Akili and Me - TBC1'!A390</f>
        <v>42849</v>
      </c>
      <c r="D76" s="149" t="n">
        <f aca="false">'Akili and Me - TBC1'!I390</f>
        <v>950000</v>
      </c>
      <c r="E76" s="8"/>
      <c r="F76" s="8"/>
      <c r="G76" s="19"/>
    </row>
    <row r="77" customFormat="false" ht="15.75" hidden="false" customHeight="false" outlineLevel="0" collapsed="false">
      <c r="C77" s="148" t="n">
        <f aca="false">'Akili and Me - TBC1'!A391</f>
        <v>42850</v>
      </c>
      <c r="D77" s="149" t="n">
        <f aca="false">'Akili and Me - TBC1'!I391</f>
        <v>281000</v>
      </c>
      <c r="E77" s="8"/>
      <c r="F77" s="8"/>
      <c r="G77" s="19"/>
    </row>
    <row r="78" customFormat="false" ht="15.75" hidden="false" customHeight="false" outlineLevel="0" collapsed="false">
      <c r="C78" s="148" t="n">
        <f aca="false">'Akili and Me - TBC1'!A392</f>
        <v>42851</v>
      </c>
      <c r="D78" s="149" t="str">
        <f aca="false">'Akili and Me - TBC1'!I392</f>
        <v>-</v>
      </c>
      <c r="E78" s="8"/>
      <c r="F78" s="8"/>
      <c r="G78" s="19"/>
    </row>
    <row r="79" customFormat="false" ht="15.75" hidden="false" customHeight="false" outlineLevel="0" collapsed="false">
      <c r="C79" s="148" t="n">
        <f aca="false">'Akili and Me - TBC1'!A393</f>
        <v>42852</v>
      </c>
      <c r="D79" s="149" t="n">
        <f aca="false">'Akili and Me - TBC1'!I393</f>
        <v>594000</v>
      </c>
      <c r="E79" s="8"/>
      <c r="F79" s="8"/>
      <c r="G79" s="19"/>
    </row>
    <row r="80" customFormat="false" ht="15.75" hidden="false" customHeight="false" outlineLevel="0" collapsed="false">
      <c r="C80" s="148" t="n">
        <f aca="false">'Akili and Me - TBC1'!A394</f>
        <v>42853</v>
      </c>
      <c r="D80" s="149" t="n">
        <f aca="false">'Akili and Me - TBC1'!I394</f>
        <v>542000</v>
      </c>
      <c r="E80" s="8"/>
      <c r="F80" s="8"/>
      <c r="G80" s="19"/>
    </row>
    <row r="81" customFormat="false" ht="15.75" hidden="false" customHeight="false" outlineLevel="0" collapsed="false">
      <c r="C81" s="148" t="n">
        <f aca="false">'Akili and Me - TBC1'!A395</f>
        <v>42854</v>
      </c>
      <c r="D81" s="149" t="n">
        <f aca="false">'Akili and Me - TBC1'!I395</f>
        <v>457000</v>
      </c>
      <c r="E81" s="8"/>
      <c r="F81" s="8"/>
      <c r="G81" s="19"/>
    </row>
    <row r="82" customFormat="false" ht="15.75" hidden="false" customHeight="false" outlineLevel="0" collapsed="false">
      <c r="C82" s="148" t="n">
        <f aca="false">'Akili and Me - TBC1'!A396</f>
        <v>42855</v>
      </c>
      <c r="D82" s="149" t="n">
        <f aca="false">'Akili and Me - TBC1'!I396</f>
        <v>786000</v>
      </c>
      <c r="E82" s="8"/>
      <c r="F82" s="8"/>
      <c r="G82" s="19"/>
    </row>
    <row r="83" customFormat="false" ht="15.75" hidden="false" customHeight="false" outlineLevel="0" collapsed="false">
      <c r="C83" s="148" t="n">
        <f aca="false">'Akili and Me - TBC1'!A397</f>
        <v>42856</v>
      </c>
      <c r="D83" s="149" t="n">
        <f aca="false">'Akili and Me - TBC1'!I397</f>
        <v>918000</v>
      </c>
      <c r="E83" s="150" t="n">
        <f aca="false">AVERAGE(D83:D113)</f>
        <v>612733.3333</v>
      </c>
      <c r="F83" s="150" t="n">
        <f aca="false">MAX(D83:D113)</f>
        <v>1262000</v>
      </c>
      <c r="G83" s="19"/>
    </row>
    <row r="84" customFormat="false" ht="15.75" hidden="false" customHeight="false" outlineLevel="0" collapsed="false">
      <c r="C84" s="148" t="n">
        <f aca="false">'Akili and Me - TBC1'!A398</f>
        <v>42857</v>
      </c>
      <c r="D84" s="149" t="n">
        <f aca="false">'Akili and Me - TBC1'!I398</f>
        <v>340000</v>
      </c>
      <c r="E84" s="8"/>
      <c r="F84" s="8"/>
      <c r="G84" s="19"/>
    </row>
    <row r="85" customFormat="false" ht="15.75" hidden="false" customHeight="false" outlineLevel="0" collapsed="false">
      <c r="C85" s="148" t="n">
        <f aca="false">'Akili and Me - TBC1'!A399</f>
        <v>42858</v>
      </c>
      <c r="D85" s="149" t="n">
        <f aca="false">'Akili and Me - TBC1'!I399</f>
        <v>749000</v>
      </c>
      <c r="E85" s="8"/>
      <c r="F85" s="8"/>
      <c r="G85" s="19"/>
    </row>
    <row r="86" customFormat="false" ht="15.75" hidden="false" customHeight="false" outlineLevel="0" collapsed="false">
      <c r="C86" s="148" t="n">
        <f aca="false">'Akili and Me - TBC1'!A400</f>
        <v>42859</v>
      </c>
      <c r="D86" s="149" t="n">
        <f aca="false">'Akili and Me - TBC1'!I400</f>
        <v>532000</v>
      </c>
      <c r="E86" s="8"/>
      <c r="F86" s="8"/>
      <c r="G86" s="19"/>
    </row>
    <row r="87" customFormat="false" ht="15.75" hidden="false" customHeight="false" outlineLevel="0" collapsed="false">
      <c r="C87" s="148" t="n">
        <f aca="false">'Akili and Me - TBC1'!A401</f>
        <v>42860</v>
      </c>
      <c r="D87" s="149" t="n">
        <f aca="false">'Akili and Me - TBC1'!I401</f>
        <v>743000</v>
      </c>
      <c r="E87" s="8"/>
      <c r="F87" s="8"/>
      <c r="G87" s="19"/>
    </row>
    <row r="88" customFormat="false" ht="15.75" hidden="false" customHeight="false" outlineLevel="0" collapsed="false">
      <c r="C88" s="148" t="n">
        <f aca="false">'Akili and Me - TBC1'!A402</f>
        <v>42861</v>
      </c>
      <c r="D88" s="149" t="n">
        <f aca="false">'Akili and Me - TBC1'!I402</f>
        <v>495000</v>
      </c>
      <c r="E88" s="8"/>
      <c r="F88" s="8"/>
      <c r="G88" s="19"/>
    </row>
    <row r="89" customFormat="false" ht="15.75" hidden="false" customHeight="false" outlineLevel="0" collapsed="false">
      <c r="C89" s="148" t="n">
        <f aca="false">'Akili and Me - TBC1'!A403</f>
        <v>42862</v>
      </c>
      <c r="D89" s="149" t="n">
        <f aca="false">'Akili and Me - TBC1'!I403</f>
        <v>720000</v>
      </c>
      <c r="E89" s="8"/>
      <c r="F89" s="8"/>
      <c r="G89" s="19"/>
    </row>
    <row r="90" customFormat="false" ht="15.75" hidden="false" customHeight="false" outlineLevel="0" collapsed="false">
      <c r="C90" s="148" t="n">
        <f aca="false">'Akili and Me - TBC1'!A404</f>
        <v>42863</v>
      </c>
      <c r="D90" s="149" t="n">
        <f aca="false">'Akili and Me - TBC1'!I404</f>
        <v>1262000</v>
      </c>
      <c r="E90" s="8"/>
      <c r="F90" s="8"/>
      <c r="G90" s="19"/>
    </row>
    <row r="91" customFormat="false" ht="15.75" hidden="false" customHeight="false" outlineLevel="0" collapsed="false">
      <c r="C91" s="148" t="n">
        <f aca="false">'Akili and Me - TBC1'!A405</f>
        <v>42864</v>
      </c>
      <c r="D91" s="149" t="n">
        <f aca="false">'Akili and Me - TBC1'!I405</f>
        <v>610000</v>
      </c>
      <c r="E91" s="8"/>
      <c r="F91" s="8"/>
      <c r="G91" s="19"/>
    </row>
    <row r="92" customFormat="false" ht="15.75" hidden="false" customHeight="false" outlineLevel="0" collapsed="false">
      <c r="C92" s="148" t="n">
        <f aca="false">'Akili and Me - TBC1'!A406</f>
        <v>42865</v>
      </c>
      <c r="D92" s="149" t="n">
        <f aca="false">'Akili and Me - TBC1'!I406</f>
        <v>641000</v>
      </c>
      <c r="E92" s="8"/>
      <c r="F92" s="8"/>
      <c r="G92" s="19"/>
    </row>
    <row r="93" customFormat="false" ht="15.75" hidden="false" customHeight="false" outlineLevel="0" collapsed="false">
      <c r="C93" s="148" t="n">
        <f aca="false">'Akili and Me - TBC1'!A407</f>
        <v>42866</v>
      </c>
      <c r="D93" s="149" t="n">
        <f aca="false">'Akili and Me - TBC1'!I407</f>
        <v>688000</v>
      </c>
      <c r="E93" s="8"/>
      <c r="F93" s="8"/>
      <c r="G93" s="19"/>
    </row>
    <row r="94" customFormat="false" ht="15.75" hidden="false" customHeight="false" outlineLevel="0" collapsed="false">
      <c r="C94" s="148" t="n">
        <f aca="false">'Akili and Me - TBC1'!A408</f>
        <v>42867</v>
      </c>
      <c r="D94" s="149" t="n">
        <f aca="false">'Akili and Me - TBC1'!I408</f>
        <v>749000</v>
      </c>
      <c r="E94" s="8"/>
      <c r="F94" s="8"/>
      <c r="G94" s="19"/>
    </row>
    <row r="95" customFormat="false" ht="15.75" hidden="false" customHeight="false" outlineLevel="0" collapsed="false">
      <c r="C95" s="148" t="n">
        <f aca="false">'Akili and Me - TBC1'!A409</f>
        <v>42868</v>
      </c>
      <c r="D95" s="149" t="n">
        <f aca="false">'Akili and Me - TBC1'!I409</f>
        <v>1005000</v>
      </c>
      <c r="E95" s="8"/>
      <c r="F95" s="8"/>
      <c r="G95" s="19"/>
    </row>
    <row r="96" customFormat="false" ht="15.75" hidden="false" customHeight="false" outlineLevel="0" collapsed="false">
      <c r="C96" s="148" t="n">
        <f aca="false">'Akili and Me - TBC1'!A410</f>
        <v>42869</v>
      </c>
      <c r="D96" s="149" t="n">
        <f aca="false">'Akili and Me - TBC1'!I410</f>
        <v>609000</v>
      </c>
      <c r="E96" s="8"/>
      <c r="F96" s="8"/>
      <c r="G96" s="19"/>
    </row>
    <row r="97" customFormat="false" ht="15.75" hidden="false" customHeight="false" outlineLevel="0" collapsed="false">
      <c r="C97" s="148" t="n">
        <f aca="false">'Akili and Me - TBC1'!A411</f>
        <v>42870</v>
      </c>
      <c r="D97" s="149" t="n">
        <f aca="false">'Akili and Me - TBC1'!I411</f>
        <v>608000</v>
      </c>
      <c r="E97" s="8"/>
      <c r="F97" s="8"/>
      <c r="G97" s="19"/>
    </row>
    <row r="98" customFormat="false" ht="15.75" hidden="false" customHeight="false" outlineLevel="0" collapsed="false">
      <c r="C98" s="148" t="n">
        <f aca="false">'Akili and Me - TBC1'!A412</f>
        <v>42871</v>
      </c>
      <c r="D98" s="149" t="n">
        <f aca="false">'Akili and Me - TBC1'!I412</f>
        <v>309000</v>
      </c>
      <c r="E98" s="8"/>
      <c r="F98" s="8"/>
      <c r="G98" s="19"/>
    </row>
    <row r="99" customFormat="false" ht="15.75" hidden="false" customHeight="false" outlineLevel="0" collapsed="false">
      <c r="C99" s="148" t="n">
        <f aca="false">'Akili and Me - TBC1'!A413</f>
        <v>42872</v>
      </c>
      <c r="D99" s="149" t="n">
        <f aca="false">'Akili and Me - TBC1'!I413</f>
        <v>137000</v>
      </c>
      <c r="E99" s="8"/>
      <c r="F99" s="8"/>
      <c r="G99" s="19"/>
    </row>
    <row r="100" customFormat="false" ht="15.75" hidden="false" customHeight="false" outlineLevel="0" collapsed="false">
      <c r="C100" s="148" t="n">
        <f aca="false">'Akili and Me - TBC1'!A414</f>
        <v>42873</v>
      </c>
      <c r="D100" s="149" t="n">
        <f aca="false">'Akili and Me - TBC1'!I414</f>
        <v>546000</v>
      </c>
      <c r="E100" s="8"/>
      <c r="F100" s="8"/>
      <c r="G100" s="19"/>
    </row>
    <row r="101" customFormat="false" ht="15.75" hidden="false" customHeight="false" outlineLevel="0" collapsed="false">
      <c r="C101" s="148" t="n">
        <f aca="false">'Akili and Me - TBC1'!A415</f>
        <v>42874</v>
      </c>
      <c r="D101" s="149" t="n">
        <f aca="false">'Akili and Me - TBC1'!I415</f>
        <v>660000</v>
      </c>
      <c r="E101" s="8"/>
      <c r="F101" s="8"/>
      <c r="G101" s="19"/>
    </row>
    <row r="102" customFormat="false" ht="15.75" hidden="false" customHeight="false" outlineLevel="0" collapsed="false">
      <c r="C102" s="148" t="n">
        <f aca="false">'Akili and Me - TBC1'!A416</f>
        <v>42875</v>
      </c>
      <c r="D102" s="149" t="str">
        <f aca="false">'Akili and Me - TBC1'!I416</f>
        <v>-</v>
      </c>
      <c r="E102" s="8"/>
      <c r="F102" s="8"/>
      <c r="G102" s="19"/>
    </row>
    <row r="103" customFormat="false" ht="15.75" hidden="false" customHeight="false" outlineLevel="0" collapsed="false">
      <c r="C103" s="148" t="n">
        <f aca="false">'Akili and Me - TBC1'!A417</f>
        <v>42876</v>
      </c>
      <c r="D103" s="149" t="n">
        <f aca="false">'Akili and Me - TBC1'!I417</f>
        <v>560000</v>
      </c>
      <c r="E103" s="8"/>
      <c r="F103" s="8"/>
      <c r="G103" s="19"/>
    </row>
    <row r="104" customFormat="false" ht="15.75" hidden="false" customHeight="false" outlineLevel="0" collapsed="false">
      <c r="C104" s="148" t="n">
        <f aca="false">'Akili and Me - TBC1'!A418</f>
        <v>42877</v>
      </c>
      <c r="D104" s="149" t="n">
        <f aca="false">'Akili and Me - TBC1'!I418</f>
        <v>1105000</v>
      </c>
      <c r="E104" s="8"/>
      <c r="F104" s="8"/>
      <c r="G104" s="19"/>
    </row>
    <row r="105" customFormat="false" ht="15.75" hidden="false" customHeight="false" outlineLevel="0" collapsed="false">
      <c r="C105" s="148" t="n">
        <f aca="false">'Akili and Me - TBC1'!A419</f>
        <v>42878</v>
      </c>
      <c r="D105" s="149" t="n">
        <f aca="false">'Akili and Me - TBC1'!I419</f>
        <v>288000</v>
      </c>
      <c r="E105" s="8"/>
      <c r="F105" s="8"/>
      <c r="G105" s="19"/>
    </row>
    <row r="106" customFormat="false" ht="15.75" hidden="false" customHeight="false" outlineLevel="0" collapsed="false">
      <c r="C106" s="148" t="n">
        <f aca="false">'Akili and Me - TBC1'!A420</f>
        <v>42879</v>
      </c>
      <c r="D106" s="149" t="n">
        <f aca="false">'Akili and Me - TBC1'!I420</f>
        <v>778000</v>
      </c>
      <c r="E106" s="8"/>
      <c r="F106" s="8"/>
      <c r="G106" s="19"/>
    </row>
    <row r="107" customFormat="false" ht="15.75" hidden="false" customHeight="false" outlineLevel="0" collapsed="false">
      <c r="C107" s="148" t="n">
        <f aca="false">'Akili and Me - TBC1'!A421</f>
        <v>42880</v>
      </c>
      <c r="D107" s="149" t="n">
        <f aca="false">'Akili and Me - TBC1'!I421</f>
        <v>343000</v>
      </c>
      <c r="E107" s="8"/>
      <c r="F107" s="8"/>
      <c r="G107" s="19"/>
    </row>
    <row r="108" customFormat="false" ht="15.75" hidden="false" customHeight="false" outlineLevel="0" collapsed="false">
      <c r="C108" s="148" t="n">
        <f aca="false">'Akili and Me - TBC1'!A422</f>
        <v>42881</v>
      </c>
      <c r="D108" s="149" t="n">
        <f aca="false">'Akili and Me - TBC1'!I422</f>
        <v>529000</v>
      </c>
      <c r="E108" s="8"/>
      <c r="F108" s="8"/>
      <c r="G108" s="8"/>
    </row>
    <row r="109" customFormat="false" ht="15.75" hidden="false" customHeight="false" outlineLevel="0" collapsed="false">
      <c r="C109" s="148" t="n">
        <f aca="false">'Akili and Me - TBC1'!A423</f>
        <v>42882</v>
      </c>
      <c r="D109" s="149" t="n">
        <f aca="false">'Akili and Me - TBC1'!I423</f>
        <v>944000</v>
      </c>
      <c r="E109" s="8"/>
      <c r="F109" s="8"/>
      <c r="G109" s="19"/>
    </row>
    <row r="110" customFormat="false" ht="15.75" hidden="false" customHeight="false" outlineLevel="0" collapsed="false">
      <c r="C110" s="148" t="n">
        <f aca="false">'Akili and Me - TBC1'!A424</f>
        <v>42883</v>
      </c>
      <c r="D110" s="149" t="n">
        <f aca="false">'Akili and Me - TBC1'!I424</f>
        <v>380000</v>
      </c>
      <c r="E110" s="8"/>
      <c r="F110" s="8"/>
      <c r="G110" s="19"/>
    </row>
    <row r="111" customFormat="false" ht="15.75" hidden="false" customHeight="false" outlineLevel="0" collapsed="false">
      <c r="C111" s="148" t="n">
        <f aca="false">'Akili and Me - TBC1'!A425</f>
        <v>42884</v>
      </c>
      <c r="D111" s="149" t="n">
        <f aca="false">'Akili and Me - TBC1'!I425</f>
        <v>459000</v>
      </c>
      <c r="E111" s="8"/>
      <c r="F111" s="8"/>
      <c r="G111" s="19"/>
    </row>
    <row r="112" customFormat="false" ht="15.75" hidden="false" customHeight="false" outlineLevel="0" collapsed="false">
      <c r="C112" s="148" t="n">
        <f aca="false">'Akili and Me - TBC1'!A426</f>
        <v>42885</v>
      </c>
      <c r="D112" s="149" t="n">
        <f aca="false">'Akili and Me - TBC1'!I426</f>
        <v>357000</v>
      </c>
      <c r="E112" s="8"/>
      <c r="F112" s="8"/>
      <c r="G112" s="19"/>
    </row>
    <row r="113" customFormat="false" ht="15.75" hidden="false" customHeight="false" outlineLevel="0" collapsed="false">
      <c r="C113" s="148" t="n">
        <f aca="false">'Akili and Me - TBC1'!A427</f>
        <v>42886</v>
      </c>
      <c r="D113" s="149" t="n">
        <f aca="false">'Akili and Me - TBC1'!I427</f>
        <v>318000</v>
      </c>
      <c r="E113" s="8"/>
      <c r="F113" s="8"/>
      <c r="G113" s="19"/>
    </row>
    <row r="114" customFormat="false" ht="15.75" hidden="false" customHeight="false" outlineLevel="0" collapsed="false">
      <c r="C114" s="148" t="n">
        <f aca="false">'Akili and Me - TBC1'!A428</f>
        <v>42887</v>
      </c>
      <c r="D114" s="149" t="n">
        <f aca="false">'Akili and Me - TBC1'!I428</f>
        <v>593000</v>
      </c>
      <c r="E114" s="150" t="n">
        <f aca="false">AVERAGE(D114:D143)</f>
        <v>565833.3333</v>
      </c>
      <c r="F114" s="150" t="n">
        <f aca="false">MAX(D114:D143)</f>
        <v>1312000</v>
      </c>
      <c r="G114" s="19"/>
    </row>
    <row r="115" customFormat="false" ht="15.75" hidden="false" customHeight="false" outlineLevel="0" collapsed="false">
      <c r="C115" s="148" t="n">
        <f aca="false">'Akili and Me - TBC1'!A429</f>
        <v>42888</v>
      </c>
      <c r="D115" s="149" t="n">
        <f aca="false">'Akili and Me - TBC1'!I429</f>
        <v>656000</v>
      </c>
      <c r="E115" s="8"/>
      <c r="F115" s="8"/>
      <c r="G115" s="19"/>
    </row>
    <row r="116" customFormat="false" ht="15.75" hidden="false" customHeight="false" outlineLevel="0" collapsed="false">
      <c r="C116" s="148" t="n">
        <f aca="false">'Akili and Me - TBC1'!A430</f>
        <v>42889</v>
      </c>
      <c r="D116" s="149" t="n">
        <f aca="false">'Akili and Me - TBC1'!I430</f>
        <v>732000</v>
      </c>
      <c r="E116" s="8"/>
      <c r="F116" s="8"/>
      <c r="G116" s="19"/>
    </row>
    <row r="117" customFormat="false" ht="15.75" hidden="false" customHeight="false" outlineLevel="0" collapsed="false">
      <c r="C117" s="148" t="n">
        <f aca="false">'Akili and Me - TBC1'!A431</f>
        <v>42890</v>
      </c>
      <c r="D117" s="149" t="n">
        <f aca="false">'Akili and Me - TBC1'!I431</f>
        <v>310000</v>
      </c>
      <c r="E117" s="8"/>
      <c r="F117" s="8"/>
      <c r="G117" s="19"/>
    </row>
    <row r="118" customFormat="false" ht="15.75" hidden="false" customHeight="false" outlineLevel="0" collapsed="false">
      <c r="C118" s="148" t="n">
        <f aca="false">'Akili and Me - TBC1'!A432</f>
        <v>42891</v>
      </c>
      <c r="D118" s="149" t="n">
        <f aca="false">'Akili and Me - TBC1'!I432</f>
        <v>527000</v>
      </c>
      <c r="E118" s="8"/>
      <c r="F118" s="8"/>
      <c r="G118" s="19"/>
    </row>
    <row r="119" customFormat="false" ht="15.75" hidden="false" customHeight="false" outlineLevel="0" collapsed="false">
      <c r="C119" s="148" t="n">
        <f aca="false">'Akili and Me - TBC1'!A433</f>
        <v>42892</v>
      </c>
      <c r="D119" s="149" t="n">
        <f aca="false">'Akili and Me - TBC1'!I433</f>
        <v>619000</v>
      </c>
      <c r="E119" s="8"/>
      <c r="F119" s="8"/>
      <c r="G119" s="19"/>
    </row>
    <row r="120" customFormat="false" ht="15.75" hidden="false" customHeight="false" outlineLevel="0" collapsed="false">
      <c r="C120" s="148" t="n">
        <f aca="false">'Akili and Me - TBC1'!A434</f>
        <v>42893</v>
      </c>
      <c r="D120" s="149" t="n">
        <f aca="false">'Akili and Me - TBC1'!I434</f>
        <v>592000</v>
      </c>
      <c r="E120" s="8"/>
      <c r="F120" s="8"/>
      <c r="G120" s="19"/>
    </row>
    <row r="121" customFormat="false" ht="15.75" hidden="false" customHeight="false" outlineLevel="0" collapsed="false">
      <c r="C121" s="148" t="n">
        <f aca="false">'Akili and Me - TBC1'!A435</f>
        <v>42894</v>
      </c>
      <c r="D121" s="149" t="n">
        <f aca="false">'Akili and Me - TBC1'!I435</f>
        <v>576000</v>
      </c>
      <c r="E121" s="8"/>
      <c r="F121" s="8"/>
      <c r="G121" s="19"/>
    </row>
    <row r="122" customFormat="false" ht="15.75" hidden="false" customHeight="false" outlineLevel="0" collapsed="false">
      <c r="C122" s="148" t="n">
        <f aca="false">'Akili and Me - TBC1'!A436</f>
        <v>42895</v>
      </c>
      <c r="D122" s="149" t="n">
        <f aca="false">'Akili and Me - TBC1'!I436</f>
        <v>323000</v>
      </c>
      <c r="E122" s="8"/>
      <c r="F122" s="8"/>
      <c r="G122" s="19"/>
    </row>
    <row r="123" customFormat="false" ht="15.75" hidden="false" customHeight="false" outlineLevel="0" collapsed="false">
      <c r="C123" s="148" t="n">
        <f aca="false">'Akili and Me - TBC1'!A437</f>
        <v>42896</v>
      </c>
      <c r="D123" s="149" t="n">
        <f aca="false">'Akili and Me - TBC1'!I437</f>
        <v>577000</v>
      </c>
      <c r="E123" s="8"/>
      <c r="F123" s="8"/>
      <c r="G123" s="103"/>
    </row>
    <row r="124" customFormat="false" ht="15.75" hidden="false" customHeight="false" outlineLevel="0" collapsed="false">
      <c r="C124" s="148" t="n">
        <f aca="false">'Akili and Me - TBC1'!A438</f>
        <v>42897</v>
      </c>
      <c r="D124" s="149" t="n">
        <f aca="false">'Akili and Me - TBC1'!I438</f>
        <v>484000</v>
      </c>
      <c r="E124" s="8"/>
      <c r="F124" s="8"/>
      <c r="G124" s="19"/>
    </row>
    <row r="125" customFormat="false" ht="15.75" hidden="false" customHeight="false" outlineLevel="0" collapsed="false">
      <c r="C125" s="148" t="n">
        <f aca="false">'Akili and Me - TBC1'!A439</f>
        <v>42898</v>
      </c>
      <c r="D125" s="149" t="n">
        <f aca="false">'Akili and Me - TBC1'!I439</f>
        <v>478000</v>
      </c>
      <c r="E125" s="8"/>
      <c r="F125" s="8"/>
      <c r="G125" s="19"/>
    </row>
    <row r="126" customFormat="false" ht="15.75" hidden="false" customHeight="false" outlineLevel="0" collapsed="false">
      <c r="C126" s="148" t="n">
        <f aca="false">'Akili and Me - TBC1'!A440</f>
        <v>42899</v>
      </c>
      <c r="D126" s="149" t="n">
        <f aca="false">'Akili and Me - TBC1'!I440</f>
        <v>291000</v>
      </c>
      <c r="E126" s="8"/>
      <c r="F126" s="8"/>
      <c r="G126" s="19"/>
    </row>
    <row r="127" customFormat="false" ht="15.75" hidden="false" customHeight="false" outlineLevel="0" collapsed="false">
      <c r="C127" s="148" t="n">
        <f aca="false">'Akili and Me - TBC1'!A441</f>
        <v>42900</v>
      </c>
      <c r="D127" s="149" t="n">
        <f aca="false">'Akili and Me - TBC1'!I441</f>
        <v>937000</v>
      </c>
      <c r="E127" s="8"/>
      <c r="F127" s="8"/>
      <c r="G127" s="19"/>
    </row>
    <row r="128" customFormat="false" ht="15.75" hidden="false" customHeight="false" outlineLevel="0" collapsed="false">
      <c r="C128" s="148" t="n">
        <f aca="false">'Akili and Me - TBC1'!A442</f>
        <v>42901</v>
      </c>
      <c r="D128" s="149" t="n">
        <f aca="false">'Akili and Me - TBC1'!I442</f>
        <v>1312000</v>
      </c>
      <c r="E128" s="8"/>
      <c r="F128" s="8"/>
      <c r="G128" s="19"/>
    </row>
    <row r="129" customFormat="false" ht="15.75" hidden="false" customHeight="false" outlineLevel="0" collapsed="false">
      <c r="C129" s="148" t="n">
        <f aca="false">'Akili and Me - TBC1'!A443</f>
        <v>42902</v>
      </c>
      <c r="D129" s="149" t="n">
        <f aca="false">'Akili and Me - TBC1'!I443</f>
        <v>335000</v>
      </c>
      <c r="E129" s="8"/>
      <c r="F129" s="8"/>
      <c r="G129" s="19"/>
    </row>
    <row r="130" customFormat="false" ht="15.75" hidden="false" customHeight="false" outlineLevel="0" collapsed="false">
      <c r="C130" s="148" t="n">
        <f aca="false">'Akili and Me - TBC1'!A444</f>
        <v>42903</v>
      </c>
      <c r="D130" s="149" t="n">
        <f aca="false">'Akili and Me - TBC1'!I444</f>
        <v>637000</v>
      </c>
      <c r="E130" s="8"/>
      <c r="F130" s="8"/>
      <c r="G130" s="19"/>
    </row>
    <row r="131" customFormat="false" ht="15.75" hidden="false" customHeight="false" outlineLevel="0" collapsed="false">
      <c r="C131" s="148" t="n">
        <f aca="false">'Akili and Me - TBC1'!A445</f>
        <v>42904</v>
      </c>
      <c r="D131" s="149" t="n">
        <f aca="false">'Akili and Me - TBC1'!I445</f>
        <v>476000</v>
      </c>
      <c r="E131" s="8"/>
      <c r="F131" s="8"/>
      <c r="G131" s="19"/>
    </row>
    <row r="132" customFormat="false" ht="15.75" hidden="false" customHeight="false" outlineLevel="0" collapsed="false">
      <c r="C132" s="148" t="n">
        <f aca="false">'Akili and Me - TBC1'!A446</f>
        <v>42905</v>
      </c>
      <c r="D132" s="149" t="n">
        <f aca="false">'Akili and Me - TBC1'!I446</f>
        <v>454000</v>
      </c>
      <c r="E132" s="8"/>
      <c r="F132" s="8"/>
      <c r="G132" s="19"/>
    </row>
    <row r="133" customFormat="false" ht="15.75" hidden="false" customHeight="false" outlineLevel="0" collapsed="false">
      <c r="C133" s="148" t="n">
        <f aca="false">'Akili and Me - TBC1'!A447</f>
        <v>42906</v>
      </c>
      <c r="D133" s="149" t="n">
        <f aca="false">'Akili and Me - TBC1'!I447</f>
        <v>598000</v>
      </c>
      <c r="E133" s="8"/>
      <c r="F133" s="8"/>
      <c r="G133" s="19"/>
    </row>
    <row r="134" customFormat="false" ht="15.75" hidden="false" customHeight="false" outlineLevel="0" collapsed="false">
      <c r="C134" s="148" t="n">
        <f aca="false">'Akili and Me - TBC1'!A448</f>
        <v>42907</v>
      </c>
      <c r="D134" s="149" t="n">
        <f aca="false">'Akili and Me - TBC1'!I448</f>
        <v>419000</v>
      </c>
      <c r="E134" s="8"/>
      <c r="F134" s="8"/>
      <c r="G134" s="19"/>
    </row>
    <row r="135" customFormat="false" ht="15.75" hidden="false" customHeight="false" outlineLevel="0" collapsed="false">
      <c r="C135" s="148" t="n">
        <f aca="false">'Akili and Me - TBC1'!A449</f>
        <v>42908</v>
      </c>
      <c r="D135" s="149" t="n">
        <f aca="false">'Akili and Me - TBC1'!I449</f>
        <v>844000</v>
      </c>
      <c r="E135" s="8"/>
      <c r="F135" s="8"/>
      <c r="G135" s="19"/>
    </row>
    <row r="136" customFormat="false" ht="15.75" hidden="false" customHeight="false" outlineLevel="0" collapsed="false">
      <c r="C136" s="148" t="n">
        <f aca="false">'Akili and Me - TBC1'!A450</f>
        <v>42909</v>
      </c>
      <c r="D136" s="149" t="n">
        <f aca="false">'Akili and Me - TBC1'!I450</f>
        <v>559000</v>
      </c>
      <c r="E136" s="8"/>
      <c r="F136" s="8"/>
      <c r="G136" s="19"/>
    </row>
    <row r="137" customFormat="false" ht="15.75" hidden="false" customHeight="false" outlineLevel="0" collapsed="false">
      <c r="C137" s="148" t="n">
        <f aca="false">'Akili and Me - TBC1'!A451</f>
        <v>42910</v>
      </c>
      <c r="D137" s="149" t="n">
        <f aca="false">'Akili and Me - TBC1'!I451</f>
        <v>466000</v>
      </c>
      <c r="E137" s="8"/>
      <c r="F137" s="8"/>
      <c r="G137" s="19"/>
    </row>
    <row r="138" customFormat="false" ht="15.75" hidden="false" customHeight="false" outlineLevel="0" collapsed="false">
      <c r="C138" s="148" t="n">
        <f aca="false">'Akili and Me - TBC1'!A452</f>
        <v>42911</v>
      </c>
      <c r="D138" s="149" t="n">
        <f aca="false">'Akili and Me - TBC1'!I452</f>
        <v>856000</v>
      </c>
      <c r="E138" s="8"/>
      <c r="F138" s="8"/>
      <c r="G138" s="19"/>
    </row>
    <row r="139" customFormat="false" ht="15.75" hidden="false" customHeight="false" outlineLevel="0" collapsed="false">
      <c r="C139" s="148" t="n">
        <f aca="false">'Akili and Me - TBC1'!A453</f>
        <v>42912</v>
      </c>
      <c r="D139" s="149" t="n">
        <f aca="false">'Akili and Me - TBC1'!I453</f>
        <v>469000</v>
      </c>
      <c r="E139" s="8"/>
      <c r="F139" s="8"/>
      <c r="G139" s="19"/>
    </row>
    <row r="140" customFormat="false" ht="15.75" hidden="false" customHeight="false" outlineLevel="0" collapsed="false">
      <c r="C140" s="148" t="n">
        <f aca="false">'Akili and Me - TBC1'!A454</f>
        <v>42913</v>
      </c>
      <c r="D140" s="149" t="n">
        <f aca="false">'Akili and Me - TBC1'!I454</f>
        <v>524000</v>
      </c>
      <c r="E140" s="8"/>
      <c r="F140" s="8"/>
      <c r="G140" s="19"/>
    </row>
    <row r="141" customFormat="false" ht="15.75" hidden="false" customHeight="false" outlineLevel="0" collapsed="false">
      <c r="C141" s="148" t="n">
        <f aca="false">'Akili and Me - TBC1'!A455</f>
        <v>42914</v>
      </c>
      <c r="D141" s="149" t="n">
        <f aca="false">'Akili and Me - TBC1'!I455</f>
        <v>479000</v>
      </c>
      <c r="E141" s="8"/>
      <c r="F141" s="8"/>
      <c r="G141" s="19"/>
    </row>
    <row r="142" customFormat="false" ht="15.75" hidden="false" customHeight="false" outlineLevel="0" collapsed="false">
      <c r="C142" s="148" t="n">
        <f aca="false">'Akili and Me - TBC1'!A456</f>
        <v>42915</v>
      </c>
      <c r="D142" s="149" t="n">
        <f aca="false">'Akili and Me - TBC1'!I456</f>
        <v>440000</v>
      </c>
      <c r="E142" s="8"/>
      <c r="F142" s="8"/>
      <c r="G142" s="19"/>
    </row>
    <row r="143" customFormat="false" ht="15.75" hidden="false" customHeight="false" outlineLevel="0" collapsed="false">
      <c r="A143" s="51"/>
      <c r="B143" s="151" t="s">
        <v>493</v>
      </c>
      <c r="C143" s="152" t="n">
        <f aca="false">'Akili and Me - TBC1'!A457</f>
        <v>42916</v>
      </c>
      <c r="D143" s="153" t="n">
        <f aca="false">'Akili and Me - TBC1'!I457</f>
        <v>412000</v>
      </c>
      <c r="E143" s="154"/>
      <c r="F143" s="154"/>
      <c r="G143" s="155"/>
    </row>
    <row r="144" customFormat="false" ht="15.75" hidden="false" customHeight="false" outlineLevel="0" collapsed="false">
      <c r="C144" s="64"/>
      <c r="D144" s="149"/>
      <c r="E144" s="8"/>
      <c r="F144" s="8"/>
      <c r="G144" s="19"/>
    </row>
    <row r="145" customFormat="false" ht="15.75" hidden="false" customHeight="false" outlineLevel="0" collapsed="false">
      <c r="A145" s="140"/>
      <c r="B145" s="140" t="s">
        <v>479</v>
      </c>
      <c r="C145" s="140" t="s">
        <v>106</v>
      </c>
      <c r="D145" s="140" t="s">
        <v>343</v>
      </c>
      <c r="E145" s="140" t="s">
        <v>490</v>
      </c>
      <c r="F145" s="140" t="s">
        <v>491</v>
      </c>
      <c r="G145" s="140" t="s">
        <v>119</v>
      </c>
    </row>
    <row r="146" customFormat="false" ht="15.75" hidden="false" customHeight="false" outlineLevel="0" collapsed="false">
      <c r="A146" s="51"/>
      <c r="B146" s="51" t="s">
        <v>435</v>
      </c>
      <c r="C146" s="157" t="n">
        <f aca="false">'Umuhimu wa Elimu'!A262</f>
        <v>42828</v>
      </c>
      <c r="D146" s="149" t="n">
        <f aca="false">'Umuhimu wa Elimu'!H262</f>
        <v>396000</v>
      </c>
      <c r="E146" s="150" t="n">
        <f aca="false">AVERAGE(D146:D166)</f>
        <v>616857.1429</v>
      </c>
      <c r="F146" s="150" t="n">
        <f aca="false">MAX(D146:D166)</f>
        <v>1293000</v>
      </c>
      <c r="G146" s="57" t="s">
        <v>494</v>
      </c>
      <c r="H146" s="156"/>
      <c r="I146" s="45"/>
    </row>
    <row r="147" customFormat="false" ht="15.75" hidden="false" customHeight="false" outlineLevel="0" collapsed="false">
      <c r="C147" s="157" t="n">
        <f aca="false">'Umuhimu wa Elimu'!A263</f>
        <v>42829</v>
      </c>
      <c r="D147" s="149" t="n">
        <f aca="false">'Umuhimu wa Elimu'!H263</f>
        <v>166000</v>
      </c>
      <c r="E147" s="55"/>
      <c r="F147" s="55"/>
      <c r="G147" s="57"/>
    </row>
    <row r="148" customFormat="false" ht="15.75" hidden="false" customHeight="false" outlineLevel="0" collapsed="false">
      <c r="C148" s="157" t="n">
        <f aca="false">'Umuhimu wa Elimu'!A264</f>
        <v>42830</v>
      </c>
      <c r="D148" s="149" t="n">
        <f aca="false">'Umuhimu wa Elimu'!H264</f>
        <v>582000</v>
      </c>
      <c r="E148" s="55"/>
      <c r="F148" s="55"/>
      <c r="G148" s="57"/>
    </row>
    <row r="149" customFormat="false" ht="15.75" hidden="false" customHeight="false" outlineLevel="0" collapsed="false">
      <c r="C149" s="157" t="n">
        <f aca="false">'Umuhimu wa Elimu'!A265</f>
        <v>42831</v>
      </c>
      <c r="D149" s="149" t="n">
        <f aca="false">'Umuhimu wa Elimu'!H265</f>
        <v>313000</v>
      </c>
      <c r="E149" s="55"/>
      <c r="F149" s="55"/>
      <c r="G149" s="57"/>
    </row>
    <row r="150" customFormat="false" ht="15.75" hidden="false" customHeight="false" outlineLevel="0" collapsed="false">
      <c r="C150" s="157" t="n">
        <f aca="false">'Umuhimu wa Elimu'!A266</f>
        <v>42832</v>
      </c>
      <c r="D150" s="149" t="n">
        <f aca="false">'Umuhimu wa Elimu'!H266</f>
        <v>387000</v>
      </c>
      <c r="E150" s="55"/>
      <c r="F150" s="55"/>
      <c r="G150" s="57"/>
    </row>
    <row r="151" customFormat="false" ht="15.75" hidden="false" customHeight="false" outlineLevel="0" collapsed="false">
      <c r="C151" s="157" t="n">
        <f aca="false">'Umuhimu wa Elimu'!A267</f>
        <v>42835</v>
      </c>
      <c r="D151" s="149" t="n">
        <f aca="false">'Umuhimu wa Elimu'!H267</f>
        <v>638000</v>
      </c>
      <c r="E151" s="55"/>
      <c r="F151" s="55"/>
      <c r="G151" s="57"/>
    </row>
    <row r="152" customFormat="false" ht="15.75" hidden="false" customHeight="false" outlineLevel="0" collapsed="false">
      <c r="C152" s="157" t="n">
        <f aca="false">'Umuhimu wa Elimu'!A268</f>
        <v>42836</v>
      </c>
      <c r="D152" s="149" t="n">
        <f aca="false">'Umuhimu wa Elimu'!H268</f>
        <v>689000</v>
      </c>
      <c r="E152" s="55"/>
      <c r="F152" s="55"/>
      <c r="G152" s="57"/>
    </row>
    <row r="153" customFormat="false" ht="15.75" hidden="false" customHeight="false" outlineLevel="0" collapsed="false">
      <c r="C153" s="157" t="n">
        <f aca="false">'Umuhimu wa Elimu'!A269</f>
        <v>42837</v>
      </c>
      <c r="D153" s="149" t="n">
        <f aca="false">'Umuhimu wa Elimu'!H269</f>
        <v>939000</v>
      </c>
      <c r="E153" s="55"/>
      <c r="F153" s="55"/>
      <c r="G153" s="57"/>
    </row>
    <row r="154" customFormat="false" ht="15.75" hidden="false" customHeight="false" outlineLevel="0" collapsed="false">
      <c r="C154" s="157" t="n">
        <f aca="false">'Umuhimu wa Elimu'!A270</f>
        <v>42837</v>
      </c>
      <c r="D154" s="149" t="n">
        <f aca="false">'Umuhimu wa Elimu'!H270</f>
        <v>698000</v>
      </c>
      <c r="E154" s="55"/>
      <c r="F154" s="55"/>
      <c r="G154" s="57"/>
    </row>
    <row r="155" customFormat="false" ht="15.75" hidden="false" customHeight="false" outlineLevel="0" collapsed="false">
      <c r="C155" s="157" t="n">
        <f aca="false">'Umuhimu wa Elimu'!A271</f>
        <v>42838</v>
      </c>
      <c r="D155" s="149" t="n">
        <f aca="false">'Umuhimu wa Elimu'!H271</f>
        <v>812000</v>
      </c>
      <c r="E155" s="55"/>
      <c r="F155" s="55"/>
      <c r="G155" s="55"/>
    </row>
    <row r="156" customFormat="false" ht="15.75" hidden="false" customHeight="false" outlineLevel="0" collapsed="false">
      <c r="C156" s="157" t="n">
        <f aca="false">'Umuhimu wa Elimu'!A272</f>
        <v>42839</v>
      </c>
      <c r="D156" s="149" t="n">
        <f aca="false">'Umuhimu wa Elimu'!H272</f>
        <v>1293000</v>
      </c>
      <c r="E156" s="55"/>
      <c r="F156" s="55"/>
      <c r="G156" s="57"/>
    </row>
    <row r="157" customFormat="false" ht="15.75" hidden="false" customHeight="false" outlineLevel="0" collapsed="false">
      <c r="C157" s="157" t="n">
        <f aca="false">'Umuhimu wa Elimu'!A273</f>
        <v>42842</v>
      </c>
      <c r="D157" s="149" t="n">
        <f aca="false">'Umuhimu wa Elimu'!H273</f>
        <v>987000</v>
      </c>
      <c r="E157" s="55"/>
      <c r="F157" s="55"/>
      <c r="G157" s="57"/>
    </row>
    <row r="158" customFormat="false" ht="15.75" hidden="false" customHeight="false" outlineLevel="0" collapsed="false">
      <c r="C158" s="157" t="n">
        <f aca="false">'Umuhimu wa Elimu'!A274</f>
        <v>42843</v>
      </c>
      <c r="D158" s="149" t="n">
        <f aca="false">'Umuhimu wa Elimu'!H274</f>
        <v>366000</v>
      </c>
      <c r="E158" s="55"/>
      <c r="F158" s="55"/>
      <c r="G158" s="57"/>
    </row>
    <row r="159" customFormat="false" ht="15.75" hidden="false" customHeight="false" outlineLevel="0" collapsed="false">
      <c r="C159" s="157" t="n">
        <f aca="false">'Umuhimu wa Elimu'!A275</f>
        <v>42844</v>
      </c>
      <c r="D159" s="149" t="n">
        <f aca="false">'Umuhimu wa Elimu'!H275</f>
        <v>1056000</v>
      </c>
      <c r="E159" s="55"/>
      <c r="F159" s="55"/>
      <c r="G159" s="57"/>
    </row>
    <row r="160" customFormat="false" ht="15.75" hidden="false" customHeight="false" outlineLevel="0" collapsed="false">
      <c r="C160" s="157" t="n">
        <f aca="false">'Umuhimu wa Elimu'!A276</f>
        <v>42845</v>
      </c>
      <c r="D160" s="149" t="n">
        <f aca="false">'Umuhimu wa Elimu'!H276</f>
        <v>337000</v>
      </c>
      <c r="E160" s="55"/>
      <c r="F160" s="55"/>
      <c r="G160" s="57"/>
    </row>
    <row r="161" customFormat="false" ht="15.75" hidden="false" customHeight="false" outlineLevel="0" collapsed="false">
      <c r="C161" s="157" t="n">
        <f aca="false">'Umuhimu wa Elimu'!A277</f>
        <v>42846</v>
      </c>
      <c r="D161" s="149" t="n">
        <f aca="false">'Umuhimu wa Elimu'!H277</f>
        <v>876000</v>
      </c>
      <c r="E161" s="55"/>
      <c r="F161" s="55"/>
      <c r="G161" s="57"/>
    </row>
    <row r="162" customFormat="false" ht="15.75" hidden="false" customHeight="false" outlineLevel="0" collapsed="false">
      <c r="C162" s="157" t="n">
        <f aca="false">'Umuhimu wa Elimu'!A278</f>
        <v>42849</v>
      </c>
      <c r="D162" s="149" t="n">
        <f aca="false">'Umuhimu wa Elimu'!H278</f>
        <v>428000</v>
      </c>
      <c r="E162" s="55"/>
      <c r="F162" s="55"/>
      <c r="G162" s="57"/>
    </row>
    <row r="163" customFormat="false" ht="15.75" hidden="false" customHeight="false" outlineLevel="0" collapsed="false">
      <c r="C163" s="157" t="n">
        <f aca="false">'Umuhimu wa Elimu'!A279</f>
        <v>42850</v>
      </c>
      <c r="D163" s="149" t="n">
        <f aca="false">'Umuhimu wa Elimu'!H279</f>
        <v>196000</v>
      </c>
      <c r="E163" s="55"/>
      <c r="F163" s="55"/>
      <c r="G163" s="57"/>
    </row>
    <row r="164" customFormat="false" ht="15.75" hidden="false" customHeight="false" outlineLevel="0" collapsed="false">
      <c r="C164" s="157" t="n">
        <f aca="false">'Umuhimu wa Elimu'!A280</f>
        <v>42851</v>
      </c>
      <c r="D164" s="149" t="n">
        <f aca="false">'Umuhimu wa Elimu'!H280</f>
        <v>871000</v>
      </c>
      <c r="E164" s="55"/>
      <c r="F164" s="55"/>
      <c r="G164" s="57"/>
    </row>
    <row r="165" customFormat="false" ht="15.75" hidden="false" customHeight="false" outlineLevel="0" collapsed="false">
      <c r="C165" s="157" t="n">
        <f aca="false">'Umuhimu wa Elimu'!A281</f>
        <v>42852</v>
      </c>
      <c r="D165" s="149" t="n">
        <f aca="false">'Umuhimu wa Elimu'!H281</f>
        <v>447000</v>
      </c>
      <c r="E165" s="55"/>
      <c r="F165" s="55"/>
      <c r="G165" s="57"/>
    </row>
    <row r="166" customFormat="false" ht="15.75" hidden="false" customHeight="false" outlineLevel="0" collapsed="false">
      <c r="C166" s="157" t="n">
        <f aca="false">'Umuhimu wa Elimu'!A282</f>
        <v>42853</v>
      </c>
      <c r="D166" s="149" t="n">
        <f aca="false">'Umuhimu wa Elimu'!H282</f>
        <v>477000</v>
      </c>
      <c r="E166" s="55"/>
      <c r="F166" s="55"/>
      <c r="G166" s="57"/>
    </row>
    <row r="167" customFormat="false" ht="15.75" hidden="false" customHeight="false" outlineLevel="0" collapsed="false">
      <c r="C167" s="157" t="n">
        <f aca="false">'Umuhimu wa Elimu'!A283</f>
        <v>42856</v>
      </c>
      <c r="D167" s="149" t="n">
        <f aca="false">'Umuhimu wa Elimu'!H283</f>
        <v>826000</v>
      </c>
      <c r="E167" s="150" t="n">
        <f aca="false">AVERAGE(D167:D189)</f>
        <v>577391.3043</v>
      </c>
      <c r="F167" s="150" t="n">
        <f aca="false">MAX(D167:D189)</f>
        <v>1157000</v>
      </c>
      <c r="G167" s="57"/>
    </row>
    <row r="168" customFormat="false" ht="15.75" hidden="false" customHeight="false" outlineLevel="0" collapsed="false">
      <c r="C168" s="157" t="n">
        <f aca="false">'Umuhimu wa Elimu'!A284</f>
        <v>42857</v>
      </c>
      <c r="D168" s="149" t="n">
        <f aca="false">'Umuhimu wa Elimu'!H284</f>
        <v>324000</v>
      </c>
      <c r="E168" s="55"/>
      <c r="F168" s="55"/>
      <c r="G168" s="57"/>
    </row>
    <row r="169" customFormat="false" ht="15.75" hidden="false" customHeight="false" outlineLevel="0" collapsed="false">
      <c r="C169" s="157" t="n">
        <f aca="false">'Umuhimu wa Elimu'!A285</f>
        <v>42858</v>
      </c>
      <c r="D169" s="149" t="n">
        <f aca="false">'Umuhimu wa Elimu'!H285</f>
        <v>606000</v>
      </c>
      <c r="E169" s="55"/>
      <c r="F169" s="55"/>
      <c r="G169" s="57"/>
    </row>
    <row r="170" customFormat="false" ht="15.75" hidden="false" customHeight="false" outlineLevel="0" collapsed="false">
      <c r="C170" s="157" t="n">
        <f aca="false">'Umuhimu wa Elimu'!A286</f>
        <v>42859</v>
      </c>
      <c r="D170" s="149" t="n">
        <f aca="false">'Umuhimu wa Elimu'!H286</f>
        <v>532000</v>
      </c>
      <c r="E170" s="55"/>
      <c r="F170" s="55"/>
      <c r="G170" s="57"/>
    </row>
    <row r="171" customFormat="false" ht="15.75" hidden="false" customHeight="false" outlineLevel="0" collapsed="false">
      <c r="C171" s="157" t="n">
        <f aca="false">'Umuhimu wa Elimu'!A287</f>
        <v>42860</v>
      </c>
      <c r="D171" s="149" t="n">
        <f aca="false">'Umuhimu wa Elimu'!H287</f>
        <v>741000</v>
      </c>
      <c r="E171" s="55"/>
      <c r="F171" s="55"/>
      <c r="G171" s="57"/>
    </row>
    <row r="172" customFormat="false" ht="15.75" hidden="false" customHeight="false" outlineLevel="0" collapsed="false">
      <c r="C172" s="157" t="n">
        <f aca="false">'Umuhimu wa Elimu'!A288</f>
        <v>42863</v>
      </c>
      <c r="D172" s="149" t="n">
        <f aca="false">'Umuhimu wa Elimu'!H288</f>
        <v>672000</v>
      </c>
      <c r="E172" s="55"/>
      <c r="F172" s="55"/>
      <c r="G172" s="57"/>
    </row>
    <row r="173" customFormat="false" ht="15.75" hidden="false" customHeight="false" outlineLevel="0" collapsed="false">
      <c r="C173" s="157" t="n">
        <f aca="false">'Umuhimu wa Elimu'!A289</f>
        <v>42864</v>
      </c>
      <c r="D173" s="149" t="n">
        <f aca="false">'Umuhimu wa Elimu'!H289</f>
        <v>570000</v>
      </c>
      <c r="E173" s="55"/>
      <c r="F173" s="55"/>
      <c r="G173" s="57"/>
    </row>
    <row r="174" customFormat="false" ht="15.75" hidden="false" customHeight="false" outlineLevel="0" collapsed="false">
      <c r="C174" s="157" t="n">
        <f aca="false">'Umuhimu wa Elimu'!A290</f>
        <v>42865</v>
      </c>
      <c r="D174" s="149" t="n">
        <f aca="false">'Umuhimu wa Elimu'!H290</f>
        <v>689000</v>
      </c>
      <c r="E174" s="55"/>
      <c r="F174" s="55"/>
      <c r="G174" s="57"/>
    </row>
    <row r="175" customFormat="false" ht="15.75" hidden="false" customHeight="false" outlineLevel="0" collapsed="false">
      <c r="C175" s="157" t="n">
        <f aca="false">'Umuhimu wa Elimu'!A291</f>
        <v>42866</v>
      </c>
      <c r="D175" s="149" t="n">
        <f aca="false">'Umuhimu wa Elimu'!H291</f>
        <v>439000</v>
      </c>
      <c r="E175" s="55"/>
      <c r="F175" s="55"/>
      <c r="G175" s="57"/>
    </row>
    <row r="176" customFormat="false" ht="15.75" hidden="false" customHeight="false" outlineLevel="0" collapsed="false">
      <c r="C176" s="157" t="n">
        <f aca="false">'Umuhimu wa Elimu'!A292</f>
        <v>42867</v>
      </c>
      <c r="D176" s="149" t="n">
        <f aca="false">'Umuhimu wa Elimu'!H292</f>
        <v>672000</v>
      </c>
      <c r="E176" s="55"/>
      <c r="F176" s="55"/>
      <c r="G176" s="57"/>
    </row>
    <row r="177" customFormat="false" ht="15.75" hidden="false" customHeight="false" outlineLevel="0" collapsed="false">
      <c r="C177" s="157" t="n">
        <f aca="false">'Umuhimu wa Elimu'!A293</f>
        <v>42870</v>
      </c>
      <c r="D177" s="149" t="n">
        <f aca="false">'Umuhimu wa Elimu'!H293</f>
        <v>496000</v>
      </c>
      <c r="E177" s="55"/>
      <c r="F177" s="55"/>
      <c r="G177" s="57"/>
    </row>
    <row r="178" customFormat="false" ht="15.75" hidden="false" customHeight="false" outlineLevel="0" collapsed="false">
      <c r="C178" s="157" t="n">
        <f aca="false">'Umuhimu wa Elimu'!A294</f>
        <v>42871</v>
      </c>
      <c r="D178" s="149" t="n">
        <f aca="false">'Umuhimu wa Elimu'!H294</f>
        <v>663000</v>
      </c>
      <c r="E178" s="55"/>
      <c r="F178" s="55"/>
      <c r="G178" s="57"/>
    </row>
    <row r="179" customFormat="false" ht="15.75" hidden="false" customHeight="false" outlineLevel="0" collapsed="false">
      <c r="C179" s="157" t="n">
        <f aca="false">'Umuhimu wa Elimu'!A295</f>
        <v>42872</v>
      </c>
      <c r="D179" s="149" t="n">
        <f aca="false">'Umuhimu wa Elimu'!H295</f>
        <v>357000</v>
      </c>
      <c r="E179" s="55"/>
      <c r="F179" s="55"/>
      <c r="G179" s="57"/>
    </row>
    <row r="180" customFormat="false" ht="15.75" hidden="false" customHeight="false" outlineLevel="0" collapsed="false">
      <c r="C180" s="157" t="n">
        <f aca="false">'Umuhimu wa Elimu'!A296</f>
        <v>42873</v>
      </c>
      <c r="D180" s="149" t="n">
        <f aca="false">'Umuhimu wa Elimu'!H296</f>
        <v>541000</v>
      </c>
      <c r="E180" s="55"/>
      <c r="F180" s="55"/>
      <c r="G180" s="57"/>
    </row>
    <row r="181" customFormat="false" ht="15.75" hidden="false" customHeight="false" outlineLevel="0" collapsed="false">
      <c r="C181" s="157" t="n">
        <f aca="false">'Umuhimu wa Elimu'!A297</f>
        <v>42874</v>
      </c>
      <c r="D181" s="149" t="n">
        <f aca="false">'Umuhimu wa Elimu'!H297</f>
        <v>1157000</v>
      </c>
      <c r="E181" s="55"/>
      <c r="F181" s="55"/>
      <c r="G181" s="57"/>
    </row>
    <row r="182" customFormat="false" ht="15.75" hidden="false" customHeight="false" outlineLevel="0" collapsed="false">
      <c r="C182" s="157" t="n">
        <f aca="false">'Umuhimu wa Elimu'!A298</f>
        <v>42877</v>
      </c>
      <c r="D182" s="149" t="n">
        <f aca="false">'Umuhimu wa Elimu'!H298</f>
        <v>1048000</v>
      </c>
      <c r="E182" s="55"/>
      <c r="F182" s="55"/>
      <c r="G182" s="57"/>
    </row>
    <row r="183" customFormat="false" ht="15.75" hidden="false" customHeight="false" outlineLevel="0" collapsed="false">
      <c r="C183" s="157" t="n">
        <f aca="false">'Umuhimu wa Elimu'!A299</f>
        <v>42878</v>
      </c>
      <c r="D183" s="149" t="n">
        <f aca="false">'Umuhimu wa Elimu'!H299</f>
        <v>297000</v>
      </c>
      <c r="E183" s="55"/>
      <c r="F183" s="55"/>
      <c r="G183" s="57"/>
    </row>
    <row r="184" customFormat="false" ht="15.75" hidden="false" customHeight="false" outlineLevel="0" collapsed="false">
      <c r="C184" s="157" t="n">
        <f aca="false">'Umuhimu wa Elimu'!A300</f>
        <v>42879</v>
      </c>
      <c r="D184" s="149" t="n">
        <f aca="false">'Umuhimu wa Elimu'!H300</f>
        <v>590000</v>
      </c>
      <c r="E184" s="55"/>
      <c r="F184" s="55"/>
      <c r="G184" s="57"/>
    </row>
    <row r="185" customFormat="false" ht="15.75" hidden="false" customHeight="false" outlineLevel="0" collapsed="false">
      <c r="C185" s="157" t="n">
        <f aca="false">'Umuhimu wa Elimu'!A301</f>
        <v>42880</v>
      </c>
      <c r="D185" s="149" t="n">
        <f aca="false">'Umuhimu wa Elimu'!H301</f>
        <v>222000</v>
      </c>
      <c r="E185" s="55"/>
      <c r="F185" s="55"/>
      <c r="G185" s="57"/>
    </row>
    <row r="186" customFormat="false" ht="15.75" hidden="false" customHeight="false" outlineLevel="0" collapsed="false">
      <c r="C186" s="157" t="n">
        <f aca="false">'Umuhimu wa Elimu'!A302</f>
        <v>42881</v>
      </c>
      <c r="D186" s="149" t="n">
        <f aca="false">'Umuhimu wa Elimu'!H302</f>
        <v>948000</v>
      </c>
      <c r="E186" s="55"/>
      <c r="F186" s="55"/>
      <c r="G186" s="57"/>
    </row>
    <row r="187" customFormat="false" ht="15.75" hidden="false" customHeight="false" outlineLevel="0" collapsed="false">
      <c r="C187" s="157" t="n">
        <f aca="false">'Umuhimu wa Elimu'!A303</f>
        <v>42884</v>
      </c>
      <c r="D187" s="149" t="n">
        <f aca="false">'Umuhimu wa Elimu'!H303</f>
        <v>163000</v>
      </c>
      <c r="E187" s="55"/>
      <c r="F187" s="55"/>
      <c r="G187" s="57"/>
    </row>
    <row r="188" customFormat="false" ht="15.75" hidden="false" customHeight="false" outlineLevel="0" collapsed="false">
      <c r="C188" s="157" t="n">
        <f aca="false">'Umuhimu wa Elimu'!A304</f>
        <v>42885</v>
      </c>
      <c r="D188" s="149" t="n">
        <f aca="false">'Umuhimu wa Elimu'!H304</f>
        <v>376000</v>
      </c>
      <c r="E188" s="55"/>
      <c r="F188" s="55"/>
      <c r="G188" s="57"/>
    </row>
    <row r="189" customFormat="false" ht="15.75" hidden="false" customHeight="false" outlineLevel="0" collapsed="false">
      <c r="C189" s="157" t="n">
        <f aca="false">'Umuhimu wa Elimu'!A305</f>
        <v>42886</v>
      </c>
      <c r="D189" s="149" t="n">
        <f aca="false">'Umuhimu wa Elimu'!H305</f>
        <v>351000</v>
      </c>
      <c r="E189" s="55"/>
      <c r="F189" s="55"/>
      <c r="G189" s="57"/>
    </row>
    <row r="190" customFormat="false" ht="15.75" hidden="false" customHeight="false" outlineLevel="0" collapsed="false">
      <c r="C190" s="157" t="n">
        <f aca="false">'Umuhimu wa Elimu'!A306</f>
        <v>42887</v>
      </c>
      <c r="D190" s="149" t="n">
        <f aca="false">'Umuhimu wa Elimu'!H306</f>
        <v>328000</v>
      </c>
      <c r="E190" s="150" t="n">
        <f aca="false">AVERAGE(D190:D211)</f>
        <v>510636.3636</v>
      </c>
      <c r="F190" s="150" t="n">
        <f aca="false">MAX(D190:D211)</f>
        <v>989000</v>
      </c>
      <c r="G190" s="57"/>
    </row>
    <row r="191" customFormat="false" ht="15.75" hidden="false" customHeight="false" outlineLevel="0" collapsed="false">
      <c r="C191" s="157" t="n">
        <f aca="false">'Umuhimu wa Elimu'!A307</f>
        <v>42888</v>
      </c>
      <c r="D191" s="149" t="n">
        <f aca="false">'Umuhimu wa Elimu'!H307</f>
        <v>573000</v>
      </c>
      <c r="E191" s="55"/>
      <c r="F191" s="55"/>
      <c r="G191" s="57"/>
    </row>
    <row r="192" customFormat="false" ht="15.75" hidden="false" customHeight="false" outlineLevel="0" collapsed="false">
      <c r="C192" s="157" t="n">
        <f aca="false">'Umuhimu wa Elimu'!A308</f>
        <v>42891</v>
      </c>
      <c r="D192" s="149" t="n">
        <f aca="false">'Umuhimu wa Elimu'!H308</f>
        <v>204000</v>
      </c>
      <c r="E192" s="55"/>
      <c r="F192" s="55"/>
      <c r="G192" s="57"/>
    </row>
    <row r="193" customFormat="false" ht="15.75" hidden="false" customHeight="false" outlineLevel="0" collapsed="false">
      <c r="C193" s="157" t="n">
        <f aca="false">'Umuhimu wa Elimu'!A309</f>
        <v>42892</v>
      </c>
      <c r="D193" s="149" t="n">
        <f aca="false">'Umuhimu wa Elimu'!H309</f>
        <v>439000</v>
      </c>
      <c r="E193" s="55"/>
      <c r="F193" s="55"/>
      <c r="G193" s="57"/>
    </row>
    <row r="194" customFormat="false" ht="15.75" hidden="false" customHeight="false" outlineLevel="0" collapsed="false">
      <c r="C194" s="157" t="n">
        <f aca="false">'Umuhimu wa Elimu'!A310</f>
        <v>42893</v>
      </c>
      <c r="D194" s="149" t="n">
        <f aca="false">'Umuhimu wa Elimu'!H310</f>
        <v>413000</v>
      </c>
      <c r="E194" s="55"/>
      <c r="F194" s="55"/>
      <c r="G194" s="57"/>
    </row>
    <row r="195" customFormat="false" ht="15.75" hidden="false" customHeight="false" outlineLevel="0" collapsed="false">
      <c r="C195" s="157" t="n">
        <f aca="false">'Umuhimu wa Elimu'!A311</f>
        <v>42894</v>
      </c>
      <c r="D195" s="149" t="n">
        <f aca="false">'Umuhimu wa Elimu'!H311</f>
        <v>908000</v>
      </c>
      <c r="E195" s="55"/>
      <c r="F195" s="55"/>
      <c r="G195" s="57"/>
    </row>
    <row r="196" customFormat="false" ht="15.75" hidden="false" customHeight="false" outlineLevel="0" collapsed="false">
      <c r="C196" s="157" t="n">
        <f aca="false">'Umuhimu wa Elimu'!A312</f>
        <v>42895</v>
      </c>
      <c r="D196" s="149" t="n">
        <f aca="false">'Umuhimu wa Elimu'!H312</f>
        <v>696000</v>
      </c>
      <c r="E196" s="55"/>
      <c r="F196" s="55"/>
      <c r="G196" s="57"/>
    </row>
    <row r="197" customFormat="false" ht="15.75" hidden="false" customHeight="false" outlineLevel="0" collapsed="false">
      <c r="C197" s="157" t="n">
        <f aca="false">'Umuhimu wa Elimu'!A313</f>
        <v>42898</v>
      </c>
      <c r="D197" s="149" t="n">
        <f aca="false">'Umuhimu wa Elimu'!H313</f>
        <v>399000</v>
      </c>
      <c r="E197" s="55"/>
      <c r="F197" s="55"/>
      <c r="G197" s="57"/>
    </row>
    <row r="198" customFormat="false" ht="15.75" hidden="false" customHeight="false" outlineLevel="0" collapsed="false">
      <c r="C198" s="157" t="n">
        <f aca="false">'Umuhimu wa Elimu'!A314</f>
        <v>42899</v>
      </c>
      <c r="D198" s="149" t="n">
        <f aca="false">'Umuhimu wa Elimu'!H314</f>
        <v>226000</v>
      </c>
      <c r="E198" s="55"/>
      <c r="F198" s="55"/>
      <c r="G198" s="57"/>
    </row>
    <row r="199" customFormat="false" ht="15.75" hidden="false" customHeight="false" outlineLevel="0" collapsed="false">
      <c r="C199" s="157" t="n">
        <f aca="false">'Umuhimu wa Elimu'!A315</f>
        <v>42900</v>
      </c>
      <c r="D199" s="149" t="n">
        <f aca="false">'Umuhimu wa Elimu'!H315</f>
        <v>714000</v>
      </c>
      <c r="E199" s="55"/>
      <c r="F199" s="55"/>
      <c r="G199" s="57"/>
    </row>
    <row r="200" customFormat="false" ht="15.75" hidden="false" customHeight="false" outlineLevel="0" collapsed="false">
      <c r="C200" s="157" t="n">
        <f aca="false">'Umuhimu wa Elimu'!A316</f>
        <v>42901</v>
      </c>
      <c r="D200" s="149" t="n">
        <f aca="false">'Umuhimu wa Elimu'!H316</f>
        <v>548000</v>
      </c>
      <c r="E200" s="55"/>
      <c r="F200" s="55"/>
      <c r="G200" s="57"/>
    </row>
    <row r="201" customFormat="false" ht="15.75" hidden="false" customHeight="false" outlineLevel="0" collapsed="false">
      <c r="C201" s="157" t="n">
        <f aca="false">'Umuhimu wa Elimu'!A317</f>
        <v>42902</v>
      </c>
      <c r="D201" s="149" t="n">
        <f aca="false">'Umuhimu wa Elimu'!H317</f>
        <v>149000</v>
      </c>
      <c r="E201" s="55"/>
      <c r="F201" s="55"/>
      <c r="G201" s="57"/>
    </row>
    <row r="202" customFormat="false" ht="15.75" hidden="false" customHeight="false" outlineLevel="0" collapsed="false">
      <c r="C202" s="157" t="n">
        <f aca="false">'Umuhimu wa Elimu'!A318</f>
        <v>42905</v>
      </c>
      <c r="D202" s="149" t="n">
        <f aca="false">'Umuhimu wa Elimu'!H318</f>
        <v>495000</v>
      </c>
      <c r="E202" s="55"/>
      <c r="F202" s="55"/>
      <c r="G202" s="57"/>
    </row>
    <row r="203" customFormat="false" ht="15.75" hidden="false" customHeight="false" outlineLevel="0" collapsed="false">
      <c r="C203" s="157" t="n">
        <f aca="false">'Umuhimu wa Elimu'!A319</f>
        <v>42906</v>
      </c>
      <c r="D203" s="149" t="n">
        <f aca="false">'Umuhimu wa Elimu'!H319</f>
        <v>421000</v>
      </c>
      <c r="E203" s="55"/>
      <c r="F203" s="55"/>
      <c r="G203" s="57"/>
    </row>
    <row r="204" customFormat="false" ht="15.75" hidden="false" customHeight="false" outlineLevel="0" collapsed="false">
      <c r="C204" s="157" t="n">
        <f aca="false">'Umuhimu wa Elimu'!A320</f>
        <v>42907</v>
      </c>
      <c r="D204" s="149" t="n">
        <f aca="false">'Umuhimu wa Elimu'!H320</f>
        <v>327000</v>
      </c>
      <c r="E204" s="55"/>
      <c r="F204" s="55"/>
      <c r="G204" s="57"/>
    </row>
    <row r="205" customFormat="false" ht="15.75" hidden="false" customHeight="false" outlineLevel="0" collapsed="false">
      <c r="C205" s="157" t="n">
        <f aca="false">'Umuhimu wa Elimu'!A321</f>
        <v>42908</v>
      </c>
      <c r="D205" s="149" t="n">
        <f aca="false">'Umuhimu wa Elimu'!H321</f>
        <v>989000</v>
      </c>
      <c r="E205" s="55"/>
      <c r="F205" s="55"/>
      <c r="G205" s="57"/>
    </row>
    <row r="206" customFormat="false" ht="15.75" hidden="false" customHeight="false" outlineLevel="0" collapsed="false">
      <c r="C206" s="157" t="n">
        <f aca="false">'Umuhimu wa Elimu'!A322</f>
        <v>42909</v>
      </c>
      <c r="D206" s="149" t="n">
        <f aca="false">'Umuhimu wa Elimu'!H322</f>
        <v>704000</v>
      </c>
      <c r="E206" s="55"/>
      <c r="F206" s="55"/>
      <c r="G206" s="57"/>
    </row>
    <row r="207" customFormat="false" ht="15.75" hidden="false" customHeight="false" outlineLevel="0" collapsed="false">
      <c r="C207" s="157" t="n">
        <f aca="false">'Umuhimu wa Elimu'!A323</f>
        <v>42912</v>
      </c>
      <c r="D207" s="149" t="n">
        <f aca="false">'Umuhimu wa Elimu'!H323</f>
        <v>753000</v>
      </c>
      <c r="E207" s="55"/>
      <c r="F207" s="55"/>
      <c r="G207" s="57"/>
    </row>
    <row r="208" customFormat="false" ht="15.75" hidden="false" customHeight="false" outlineLevel="0" collapsed="false">
      <c r="C208" s="157" t="n">
        <f aca="false">'Umuhimu wa Elimu'!A324</f>
        <v>42913</v>
      </c>
      <c r="D208" s="149" t="n">
        <f aca="false">'Umuhimu wa Elimu'!H324</f>
        <v>856000</v>
      </c>
      <c r="E208" s="55"/>
      <c r="F208" s="55"/>
      <c r="G208" s="57"/>
    </row>
    <row r="209" customFormat="false" ht="15.75" hidden="false" customHeight="false" outlineLevel="0" collapsed="false">
      <c r="C209" s="157" t="n">
        <f aca="false">'Umuhimu wa Elimu'!A325</f>
        <v>42914</v>
      </c>
      <c r="D209" s="149" t="n">
        <f aca="false">'Umuhimu wa Elimu'!H325</f>
        <v>274000</v>
      </c>
      <c r="E209" s="55"/>
      <c r="F209" s="55"/>
      <c r="G209" s="57"/>
    </row>
    <row r="210" customFormat="false" ht="15.75" hidden="false" customHeight="false" outlineLevel="0" collapsed="false">
      <c r="C210" s="157" t="n">
        <f aca="false">'Umuhimu wa Elimu'!A326</f>
        <v>42915</v>
      </c>
      <c r="D210" s="149" t="n">
        <f aca="false">'Umuhimu wa Elimu'!H326</f>
        <v>602000</v>
      </c>
    </row>
    <row r="211" customFormat="false" ht="15.75" hidden="false" customHeight="false" outlineLevel="0" collapsed="false">
      <c r="B211" s="151" t="s">
        <v>493</v>
      </c>
      <c r="C211" s="152" t="n">
        <f aca="false">'Umuhimu wa Elimu'!A327</f>
        <v>42916</v>
      </c>
      <c r="D211" s="153" t="n">
        <f aca="false">'Umuhimu wa Elimu'!H327</f>
        <v>216000</v>
      </c>
      <c r="E211" s="154"/>
      <c r="F211" s="154"/>
      <c r="G211" s="155"/>
    </row>
    <row r="213" customFormat="false" ht="15.75" hidden="false" customHeight="false" outlineLevel="0" collapsed="false">
      <c r="A213" s="140"/>
      <c r="B213" s="140" t="s">
        <v>479</v>
      </c>
      <c r="C213" s="140" t="s">
        <v>106</v>
      </c>
      <c r="D213" s="140" t="s">
        <v>343</v>
      </c>
      <c r="E213" s="140" t="s">
        <v>490</v>
      </c>
      <c r="F213" s="140" t="s">
        <v>491</v>
      </c>
      <c r="G213" s="140" t="s">
        <v>119</v>
      </c>
    </row>
    <row r="214" customFormat="false" ht="15.75" hidden="false" customHeight="false" outlineLevel="0" collapsed="false">
      <c r="A214" s="51"/>
      <c r="B214" s="51" t="s">
        <v>456</v>
      </c>
      <c r="C214" s="157" t="n">
        <f aca="false">'CITIZEN TV- Akili'!G34</f>
        <v>42826</v>
      </c>
      <c r="D214" s="149" t="n">
        <f aca="false">'CITIZEN TV- Akili'!I34</f>
        <v>1145000</v>
      </c>
      <c r="E214" s="158" t="n">
        <f aca="false">AVERAGE(D214:D218)</f>
        <v>1546600</v>
      </c>
      <c r="F214" s="158" t="n">
        <f aca="false">MAX(D214:D218)</f>
        <v>1971000</v>
      </c>
      <c r="G214" s="57" t="s">
        <v>495</v>
      </c>
      <c r="H214" s="32"/>
      <c r="I214" s="51"/>
    </row>
    <row r="215" customFormat="false" ht="15.75" hidden="false" customHeight="false" outlineLevel="0" collapsed="false">
      <c r="C215" s="157" t="n">
        <f aca="false">'CITIZEN TV- Akili'!G35</f>
        <v>42833</v>
      </c>
      <c r="D215" s="149" t="n">
        <f aca="false">'CITIZEN TV- Akili'!I35</f>
        <v>1636000</v>
      </c>
      <c r="E215" s="55"/>
      <c r="F215" s="55"/>
      <c r="G215" s="57"/>
    </row>
    <row r="216" customFormat="false" ht="15.75" hidden="false" customHeight="false" outlineLevel="0" collapsed="false">
      <c r="C216" s="157" t="n">
        <f aca="false">'CITIZEN TV- Akili'!G36</f>
        <v>42840</v>
      </c>
      <c r="D216" s="149" t="n">
        <f aca="false">'CITIZEN TV- Akili'!I36</f>
        <v>1971000</v>
      </c>
      <c r="E216" s="55"/>
      <c r="F216" s="55"/>
      <c r="G216" s="57"/>
    </row>
    <row r="217" customFormat="false" ht="15.75" hidden="false" customHeight="false" outlineLevel="0" collapsed="false">
      <c r="C217" s="157" t="n">
        <f aca="false">'CITIZEN TV- Akili'!G37</f>
        <v>42847</v>
      </c>
      <c r="D217" s="149" t="n">
        <f aca="false">'CITIZEN TV- Akili'!I37</f>
        <v>1416000</v>
      </c>
      <c r="E217" s="55"/>
      <c r="F217" s="55"/>
      <c r="G217" s="57"/>
    </row>
    <row r="218" customFormat="false" ht="15.75" hidden="false" customHeight="false" outlineLevel="0" collapsed="false">
      <c r="C218" s="157" t="n">
        <f aca="false">'CITIZEN TV- Akili'!G38</f>
        <v>42854</v>
      </c>
      <c r="D218" s="149" t="n">
        <f aca="false">'CITIZEN TV- Akili'!I38</f>
        <v>1565000</v>
      </c>
      <c r="E218" s="55"/>
      <c r="F218" s="55"/>
      <c r="G218" s="57"/>
    </row>
    <row r="219" customFormat="false" ht="15.75" hidden="false" customHeight="false" outlineLevel="0" collapsed="false">
      <c r="C219" s="157" t="n">
        <f aca="false">'CITIZEN TV- Akili'!G39</f>
        <v>42861</v>
      </c>
      <c r="D219" s="149" t="n">
        <f aca="false">'CITIZEN TV- Akili'!I39</f>
        <v>1647000</v>
      </c>
      <c r="E219" s="158" t="n">
        <f aca="false">AVERAGE(D219:D222)</f>
        <v>1481750</v>
      </c>
      <c r="F219" s="158" t="n">
        <f aca="false">MAX(D219:D222)</f>
        <v>2011000</v>
      </c>
      <c r="G219" s="57"/>
    </row>
    <row r="220" customFormat="false" ht="15.75" hidden="false" customHeight="false" outlineLevel="0" collapsed="false">
      <c r="C220" s="157" t="n">
        <f aca="false">'CITIZEN TV- Akili'!G40</f>
        <v>42868</v>
      </c>
      <c r="D220" s="149" t="n">
        <f aca="false">'CITIZEN TV- Akili'!I40</f>
        <v>1074000</v>
      </c>
      <c r="E220" s="55"/>
      <c r="F220" s="55"/>
      <c r="G220" s="57"/>
    </row>
    <row r="221" customFormat="false" ht="15.75" hidden="false" customHeight="false" outlineLevel="0" collapsed="false">
      <c r="C221" s="157" t="n">
        <f aca="false">'CITIZEN TV- Akili'!G41</f>
        <v>42875</v>
      </c>
      <c r="D221" s="149" t="n">
        <f aca="false">'CITIZEN TV- Akili'!I41</f>
        <v>1195000</v>
      </c>
      <c r="E221" s="55"/>
      <c r="F221" s="55"/>
      <c r="G221" s="57"/>
    </row>
    <row r="222" customFormat="false" ht="15.75" hidden="false" customHeight="false" outlineLevel="0" collapsed="false">
      <c r="C222" s="157" t="n">
        <f aca="false">'CITIZEN TV- Akili'!G42</f>
        <v>42882</v>
      </c>
      <c r="D222" s="149" t="n">
        <f aca="false">'CITIZEN TV- Akili'!I42</f>
        <v>2011000</v>
      </c>
    </row>
    <row r="223" customFormat="false" ht="15.75" hidden="false" customHeight="false" outlineLevel="0" collapsed="false">
      <c r="C223" s="157" t="n">
        <f aca="false">'CITIZEN TV- Akili'!G43</f>
        <v>42889</v>
      </c>
      <c r="D223" s="149" t="n">
        <f aca="false">'CITIZEN TV- Akili'!I43</f>
        <v>1367000</v>
      </c>
      <c r="E223" s="158" t="n">
        <f aca="false">AVERAGE(D223:D226)</f>
        <v>1242750</v>
      </c>
      <c r="F223" s="158" t="n">
        <f aca="false">MAX(D223:D226)</f>
        <v>1472000</v>
      </c>
    </row>
    <row r="224" customFormat="false" ht="15.75" hidden="false" customHeight="false" outlineLevel="0" collapsed="false">
      <c r="C224" s="157" t="n">
        <f aca="false">'CITIZEN TV- Akili'!G44</f>
        <v>42896</v>
      </c>
      <c r="D224" s="149" t="n">
        <f aca="false">'CITIZEN TV- Akili'!I44</f>
        <v>1134000</v>
      </c>
    </row>
    <row r="225" customFormat="false" ht="15.75" hidden="false" customHeight="false" outlineLevel="0" collapsed="false">
      <c r="C225" s="157" t="n">
        <f aca="false">'CITIZEN TV- Akili'!G45</f>
        <v>42903</v>
      </c>
      <c r="D225" s="149" t="n">
        <f aca="false">'CITIZEN TV- Akili'!I45</f>
        <v>998000</v>
      </c>
    </row>
    <row r="226" customFormat="false" ht="15.75" hidden="false" customHeight="false" outlineLevel="0" collapsed="false">
      <c r="B226" s="151" t="s">
        <v>493</v>
      </c>
      <c r="C226" s="152" t="n">
        <f aca="false">'CITIZEN TV- Akili'!G46</f>
        <v>42910</v>
      </c>
      <c r="D226" s="153" t="n">
        <f aca="false">'CITIZEN TV- Akili'!I46</f>
        <v>1472000</v>
      </c>
      <c r="E226" s="154"/>
      <c r="F226" s="154"/>
      <c r="G226" s="155"/>
    </row>
    <row r="228" customFormat="false" ht="15.75" hidden="false" customHeight="false" outlineLevel="0" collapsed="false">
      <c r="A228" s="140"/>
      <c r="B228" s="140" t="s">
        <v>479</v>
      </c>
      <c r="C228" s="140" t="s">
        <v>106</v>
      </c>
      <c r="D228" s="140" t="s">
        <v>343</v>
      </c>
      <c r="E228" s="140" t="s">
        <v>490</v>
      </c>
      <c r="F228" s="140" t="s">
        <v>491</v>
      </c>
      <c r="G228" s="140" t="s">
        <v>119</v>
      </c>
    </row>
    <row r="229" customFormat="false" ht="15.75" hidden="false" customHeight="false" outlineLevel="0" collapsed="false">
      <c r="A229" s="51"/>
      <c r="B229" s="51" t="s">
        <v>469</v>
      </c>
      <c r="C229" s="157" t="n">
        <f aca="false">'CITIZEN TV - Ubongo Kids'!H10</f>
        <v>42826</v>
      </c>
      <c r="D229" s="149" t="n">
        <f aca="false">'CITIZEN TV - Ubongo Kids'!J10</f>
        <v>859000</v>
      </c>
      <c r="E229" s="158" t="n">
        <f aca="false">AVERAGE(D229:D233)</f>
        <v>1560200</v>
      </c>
      <c r="F229" s="158" t="n">
        <f aca="false">MAX(D229:D233)</f>
        <v>2119000</v>
      </c>
      <c r="G229" s="57" t="s">
        <v>495</v>
      </c>
      <c r="H229" s="32"/>
      <c r="I229" s="51"/>
    </row>
    <row r="230" customFormat="false" ht="15.75" hidden="false" customHeight="false" outlineLevel="0" collapsed="false">
      <c r="C230" s="157" t="n">
        <f aca="false">'CITIZEN TV - Ubongo Kids'!H11</f>
        <v>42833</v>
      </c>
      <c r="D230" s="149" t="n">
        <f aca="false">'CITIZEN TV - Ubongo Kids'!J11</f>
        <v>1410000</v>
      </c>
      <c r="E230" s="55"/>
      <c r="F230" s="55"/>
      <c r="G230" s="57"/>
    </row>
    <row r="231" customFormat="false" ht="15.75" hidden="false" customHeight="false" outlineLevel="0" collapsed="false">
      <c r="C231" s="157" t="n">
        <f aca="false">'CITIZEN TV - Ubongo Kids'!H12</f>
        <v>42840</v>
      </c>
      <c r="D231" s="149" t="n">
        <f aca="false">'CITIZEN TV - Ubongo Kids'!J12</f>
        <v>2119000</v>
      </c>
      <c r="E231" s="55"/>
      <c r="F231" s="55"/>
      <c r="G231" s="57"/>
    </row>
    <row r="232" customFormat="false" ht="15.75" hidden="false" customHeight="false" outlineLevel="0" collapsed="false">
      <c r="C232" s="157" t="n">
        <f aca="false">'CITIZEN TV - Ubongo Kids'!H13</f>
        <v>42847</v>
      </c>
      <c r="D232" s="149" t="n">
        <f aca="false">'CITIZEN TV - Ubongo Kids'!J13</f>
        <v>1855000</v>
      </c>
      <c r="E232" s="55"/>
      <c r="F232" s="55"/>
      <c r="G232" s="57"/>
    </row>
    <row r="233" customFormat="false" ht="15.75" hidden="false" customHeight="false" outlineLevel="0" collapsed="false">
      <c r="C233" s="157" t="n">
        <f aca="false">'CITIZEN TV - Ubongo Kids'!H14</f>
        <v>42854</v>
      </c>
      <c r="D233" s="149" t="n">
        <f aca="false">'CITIZEN TV - Ubongo Kids'!J14</f>
        <v>1558000</v>
      </c>
      <c r="E233" s="55"/>
      <c r="F233" s="55"/>
      <c r="G233" s="57"/>
    </row>
    <row r="234" customFormat="false" ht="15.75" hidden="false" customHeight="false" outlineLevel="0" collapsed="false">
      <c r="C234" s="157" t="n">
        <f aca="false">'CITIZEN TV - Ubongo Kids'!H15</f>
        <v>42861</v>
      </c>
      <c r="D234" s="149" t="n">
        <f aca="false">'CITIZEN TV - Ubongo Kids'!J15</f>
        <v>1870000</v>
      </c>
      <c r="E234" s="158" t="n">
        <f aca="false">AVERAGE(D234:D237)</f>
        <v>1549250</v>
      </c>
      <c r="F234" s="158" t="n">
        <f aca="false">MAX(D234:D237)</f>
        <v>1870000</v>
      </c>
      <c r="G234" s="57"/>
    </row>
    <row r="235" customFormat="false" ht="15.75" hidden="false" customHeight="false" outlineLevel="0" collapsed="false">
      <c r="C235" s="157" t="n">
        <f aca="false">'CITIZEN TV - Ubongo Kids'!H16</f>
        <v>42868</v>
      </c>
      <c r="D235" s="149" t="n">
        <f aca="false">'CITIZEN TV - Ubongo Kids'!J16</f>
        <v>1589000</v>
      </c>
      <c r="E235" s="55"/>
      <c r="F235" s="55"/>
      <c r="G235" s="57"/>
    </row>
    <row r="236" customFormat="false" ht="15.75" hidden="false" customHeight="false" outlineLevel="0" collapsed="false">
      <c r="C236" s="157" t="n">
        <f aca="false">'CITIZEN TV - Ubongo Kids'!H17</f>
        <v>42875</v>
      </c>
      <c r="D236" s="149" t="n">
        <f aca="false">'CITIZEN TV - Ubongo Kids'!J17</f>
        <v>1696000</v>
      </c>
      <c r="E236" s="55"/>
      <c r="F236" s="55"/>
      <c r="G236" s="57"/>
    </row>
    <row r="237" customFormat="false" ht="15.75" hidden="false" customHeight="false" outlineLevel="0" collapsed="false">
      <c r="C237" s="157" t="n">
        <f aca="false">'CITIZEN TV - Ubongo Kids'!H18</f>
        <v>42882</v>
      </c>
      <c r="D237" s="149" t="n">
        <f aca="false">'CITIZEN TV - Ubongo Kids'!J18</f>
        <v>1042000</v>
      </c>
    </row>
    <row r="238" customFormat="false" ht="15.75" hidden="false" customHeight="false" outlineLevel="0" collapsed="false">
      <c r="C238" s="157" t="n">
        <f aca="false">'CITIZEN TV - Ubongo Kids'!H19</f>
        <v>42889</v>
      </c>
      <c r="D238" s="149" t="n">
        <f aca="false">'CITIZEN TV - Ubongo Kids'!J19</f>
        <v>899000</v>
      </c>
      <c r="E238" s="158" t="n">
        <f aca="false">AVERAGE(D238:D241)</f>
        <v>1191000</v>
      </c>
      <c r="F238" s="158" t="n">
        <f aca="false">MAX(D238:D241)</f>
        <v>1866000</v>
      </c>
    </row>
    <row r="239" customFormat="false" ht="15.75" hidden="false" customHeight="false" outlineLevel="0" collapsed="false">
      <c r="A239" s="51"/>
      <c r="B239" s="51"/>
      <c r="C239" s="157" t="n">
        <f aca="false">'CITIZEN TV - Ubongo Kids'!H20</f>
        <v>42896</v>
      </c>
      <c r="D239" s="149" t="n">
        <f aca="false">'CITIZEN TV - Ubongo Kids'!J20</f>
        <v>1049000</v>
      </c>
    </row>
    <row r="240" customFormat="false" ht="15.75" hidden="false" customHeight="false" outlineLevel="0" collapsed="false">
      <c r="C240" s="157" t="n">
        <f aca="false">'CITIZEN TV - Ubongo Kids'!H21</f>
        <v>42903</v>
      </c>
      <c r="D240" s="149" t="n">
        <f aca="false">'CITIZEN TV - Ubongo Kids'!J21</f>
        <v>950000</v>
      </c>
    </row>
    <row r="241" customFormat="false" ht="15.75" hidden="false" customHeight="false" outlineLevel="0" collapsed="false">
      <c r="B241" s="151" t="s">
        <v>493</v>
      </c>
      <c r="C241" s="152" t="n">
        <f aca="false">'CITIZEN TV - Ubongo Kids'!H22</f>
        <v>42910</v>
      </c>
      <c r="D241" s="153" t="n">
        <f aca="false">'CITIZEN TV - Ubongo Kids'!J22</f>
        <v>1866000</v>
      </c>
      <c r="E241" s="154"/>
      <c r="F241" s="154"/>
      <c r="G241" s="155"/>
    </row>
    <row r="242" customFormat="false" ht="15.75" hidden="false" customHeight="false" outlineLevel="0" collapsed="false">
      <c r="C242" s="157"/>
    </row>
    <row r="243" customFormat="false" ht="15.75" hidden="false" customHeight="false" outlineLevel="0" collapsed="false">
      <c r="A243" s="140"/>
      <c r="B243" s="140" t="s">
        <v>479</v>
      </c>
      <c r="C243" s="140" t="s">
        <v>106</v>
      </c>
      <c r="D243" s="140" t="s">
        <v>343</v>
      </c>
      <c r="E243" s="140" t="s">
        <v>490</v>
      </c>
      <c r="F243" s="140" t="s">
        <v>491</v>
      </c>
      <c r="G243" s="140" t="s">
        <v>119</v>
      </c>
    </row>
    <row r="244" customFormat="false" ht="15.75" hidden="false" customHeight="false" outlineLevel="0" collapsed="false">
      <c r="B244" s="51" t="s">
        <v>496</v>
      </c>
      <c r="C244" s="157" t="n">
        <f aca="false">RTV!A2</f>
        <v>42826</v>
      </c>
      <c r="D244" s="106" t="s">
        <v>497</v>
      </c>
    </row>
    <row r="245" customFormat="false" ht="15.75" hidden="false" customHeight="false" outlineLevel="0" collapsed="false">
      <c r="C245" s="157" t="n">
        <f aca="false">RTV!A3</f>
        <v>42833</v>
      </c>
      <c r="D245" s="106" t="s">
        <v>497</v>
      </c>
    </row>
    <row r="246" customFormat="false" ht="15.75" hidden="false" customHeight="false" outlineLevel="0" collapsed="false">
      <c r="C246" s="157" t="n">
        <f aca="false">RTV!A4</f>
        <v>42840</v>
      </c>
      <c r="D246" s="106" t="s">
        <v>497</v>
      </c>
    </row>
    <row r="247" customFormat="false" ht="15.75" hidden="false" customHeight="false" outlineLevel="0" collapsed="false">
      <c r="C247" s="157" t="n">
        <f aca="false">RTV!A5</f>
        <v>42847</v>
      </c>
      <c r="D247" s="106" t="s">
        <v>497</v>
      </c>
    </row>
    <row r="248" customFormat="false" ht="15.75" hidden="false" customHeight="false" outlineLevel="0" collapsed="false">
      <c r="C248" s="157" t="n">
        <f aca="false">RTV!A6</f>
        <v>42854</v>
      </c>
      <c r="D248" s="106" t="s">
        <v>497</v>
      </c>
    </row>
    <row r="249" customFormat="false" ht="15.75" hidden="false" customHeight="false" outlineLevel="0" collapsed="false">
      <c r="C249" s="157" t="n">
        <f aca="false">RTV!A7</f>
        <v>42861</v>
      </c>
      <c r="D249" s="106" t="s">
        <v>497</v>
      </c>
      <c r="E249" s="158" t="n">
        <f aca="false">AVERAGE(D249:D252)</f>
        <v>510000</v>
      </c>
      <c r="F249" s="158" t="n">
        <f aca="false">MAX(D249:D252)</f>
        <v>696000</v>
      </c>
    </row>
    <row r="250" customFormat="false" ht="15.75" hidden="false" customHeight="false" outlineLevel="0" collapsed="false">
      <c r="C250" s="157" t="n">
        <f aca="false">RTV!A8</f>
        <v>42868</v>
      </c>
      <c r="D250" s="106" t="s">
        <v>497</v>
      </c>
    </row>
    <row r="251" customFormat="false" ht="15.75" hidden="false" customHeight="false" outlineLevel="0" collapsed="false">
      <c r="C251" s="157" t="n">
        <f aca="false">RTV!A9</f>
        <v>42875</v>
      </c>
      <c r="D251" s="149" t="n">
        <f aca="false">RTV!D9</f>
        <v>324000</v>
      </c>
    </row>
    <row r="252" customFormat="false" ht="15.75" hidden="false" customHeight="false" outlineLevel="0" collapsed="false">
      <c r="C252" s="157" t="n">
        <f aca="false">RTV!A10</f>
        <v>42882</v>
      </c>
      <c r="D252" s="149" t="n">
        <f aca="false">RTV!D10</f>
        <v>696000</v>
      </c>
    </row>
    <row r="253" customFormat="false" ht="15.75" hidden="false" customHeight="false" outlineLevel="0" collapsed="false">
      <c r="C253" s="157" t="n">
        <f aca="false">RTV!A11</f>
        <v>42889</v>
      </c>
      <c r="D253" s="149" t="n">
        <f aca="false">RTV!D11</f>
        <v>401000</v>
      </c>
      <c r="E253" s="158" t="n">
        <f aca="false">AVERAGE(D253:D256)</f>
        <v>567500</v>
      </c>
      <c r="F253" s="158" t="n">
        <f aca="false">MAX(D253:D256)</f>
        <v>811000</v>
      </c>
    </row>
    <row r="254" customFormat="false" ht="15.75" hidden="false" customHeight="false" outlineLevel="0" collapsed="false">
      <c r="C254" s="157" t="n">
        <f aca="false">RTV!A12</f>
        <v>42896</v>
      </c>
      <c r="D254" s="149" t="n">
        <f aca="false">RTV!D12</f>
        <v>405000</v>
      </c>
    </row>
    <row r="255" customFormat="false" ht="15.75" hidden="false" customHeight="false" outlineLevel="0" collapsed="false">
      <c r="C255" s="157" t="n">
        <f aca="false">RTV!A13</f>
        <v>42903</v>
      </c>
      <c r="D255" s="149" t="n">
        <f aca="false">RTV!D13</f>
        <v>811000</v>
      </c>
    </row>
    <row r="256" customFormat="false" ht="15.75" hidden="false" customHeight="false" outlineLevel="0" collapsed="false">
      <c r="C256" s="157" t="n">
        <f aca="false">RTV!A14</f>
        <v>42910</v>
      </c>
      <c r="D256" s="149" t="n">
        <f aca="false">RTV!D14</f>
        <v>653000</v>
      </c>
    </row>
    <row r="257" customFormat="false" ht="15.75" hidden="false" customHeight="false" outlineLevel="0" collapsed="false">
      <c r="C257" s="157"/>
    </row>
  </sheetData>
  <mergeCells count="15">
    <mergeCell ref="B2:G2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4.24"/>
    <col collapsed="false" customWidth="true" hidden="false" outlineLevel="0" max="3" min="3" style="0" width="15.38"/>
    <col collapsed="false" customWidth="true" hidden="false" outlineLevel="0" max="4" min="4" style="0" width="16.87"/>
    <col collapsed="false" customWidth="true" hidden="false" outlineLevel="0" max="6" min="6" style="0" width="21.63"/>
    <col collapsed="false" customWidth="true" hidden="false" outlineLevel="0" max="7" min="7" style="0" width="25.87"/>
  </cols>
  <sheetData>
    <row r="1" customFormat="false" ht="15.75" hidden="false" customHeight="false" outlineLevel="0" collapsed="false">
      <c r="A1" s="51" t="s">
        <v>106</v>
      </c>
      <c r="B1" s="51" t="s">
        <v>63</v>
      </c>
      <c r="C1" s="159" t="n">
        <v>0.375</v>
      </c>
      <c r="D1" s="159" t="n">
        <v>0.395833333333333</v>
      </c>
      <c r="E1" s="159" t="n">
        <v>0.604166666666667</v>
      </c>
      <c r="F1" s="159" t="n">
        <v>0.697916666666667</v>
      </c>
      <c r="G1" s="160" t="s">
        <v>498</v>
      </c>
      <c r="I1" s="161" t="s">
        <v>0</v>
      </c>
      <c r="J1" s="161" t="s">
        <v>499</v>
      </c>
      <c r="K1" s="162" t="s">
        <v>500</v>
      </c>
      <c r="L1" s="162" t="s">
        <v>501</v>
      </c>
      <c r="M1" s="162" t="s">
        <v>502</v>
      </c>
    </row>
    <row r="2" customFormat="false" ht="15.75" hidden="false" customHeight="false" outlineLevel="0" collapsed="false">
      <c r="A2" s="163" t="n">
        <v>42553</v>
      </c>
      <c r="B2" s="164" t="s">
        <v>503</v>
      </c>
      <c r="C2" s="164" t="s">
        <v>504</v>
      </c>
      <c r="D2" s="164" t="s">
        <v>505</v>
      </c>
      <c r="E2" s="165"/>
      <c r="F2" s="165"/>
      <c r="G2" s="166" t="s">
        <v>506</v>
      </c>
      <c r="I2" s="167" t="s">
        <v>4</v>
      </c>
      <c r="J2" s="168" t="s">
        <v>183</v>
      </c>
      <c r="K2" s="169" t="s">
        <v>503</v>
      </c>
      <c r="L2" s="170" t="s">
        <v>6</v>
      </c>
      <c r="M2" s="171" t="n">
        <v>0.375</v>
      </c>
    </row>
    <row r="3" customFormat="false" ht="15.75" hidden="false" customHeight="false" outlineLevel="0" collapsed="false">
      <c r="A3" s="172" t="n">
        <v>42554</v>
      </c>
      <c r="B3" s="173" t="s">
        <v>507</v>
      </c>
      <c r="C3" s="173" t="s">
        <v>508</v>
      </c>
      <c r="D3" s="173" t="s">
        <v>387</v>
      </c>
      <c r="E3" s="165"/>
      <c r="F3" s="165"/>
      <c r="G3" s="174"/>
      <c r="I3" s="167" t="s">
        <v>4</v>
      </c>
      <c r="J3" s="168" t="s">
        <v>183</v>
      </c>
      <c r="K3" s="169" t="s">
        <v>503</v>
      </c>
      <c r="L3" s="170" t="s">
        <v>5</v>
      </c>
      <c r="M3" s="171" t="n">
        <v>0.395833333333333</v>
      </c>
    </row>
    <row r="4" customFormat="false" ht="15.75" hidden="false" customHeight="false" outlineLevel="0" collapsed="false">
      <c r="A4" s="175" t="n">
        <v>42555</v>
      </c>
      <c r="B4" s="176" t="s">
        <v>509</v>
      </c>
      <c r="C4" s="165"/>
      <c r="D4" s="165"/>
      <c r="E4" s="176" t="s">
        <v>510</v>
      </c>
      <c r="F4" s="176" t="s">
        <v>511</v>
      </c>
      <c r="G4" s="174"/>
      <c r="I4" s="167" t="s">
        <v>4</v>
      </c>
      <c r="J4" s="168" t="s">
        <v>183</v>
      </c>
      <c r="K4" s="169" t="s">
        <v>507</v>
      </c>
      <c r="L4" s="170" t="s">
        <v>6</v>
      </c>
      <c r="M4" s="171" t="n">
        <v>0.375</v>
      </c>
    </row>
    <row r="5" customFormat="false" ht="15.75" hidden="false" customHeight="false" outlineLevel="0" collapsed="false">
      <c r="A5" s="175" t="n">
        <v>42556</v>
      </c>
      <c r="B5" s="176" t="s">
        <v>512</v>
      </c>
      <c r="C5" s="165"/>
      <c r="D5" s="165"/>
      <c r="E5" s="176" t="s">
        <v>513</v>
      </c>
      <c r="F5" s="176" t="s">
        <v>514</v>
      </c>
      <c r="G5" s="174"/>
      <c r="I5" s="167" t="s">
        <v>4</v>
      </c>
      <c r="J5" s="168" t="s">
        <v>183</v>
      </c>
      <c r="K5" s="169" t="s">
        <v>507</v>
      </c>
      <c r="L5" s="170" t="s">
        <v>5</v>
      </c>
      <c r="M5" s="171" t="n">
        <v>0.395833333333333</v>
      </c>
    </row>
    <row r="6" customFormat="false" ht="15.75" hidden="false" customHeight="false" outlineLevel="0" collapsed="false">
      <c r="A6" s="175" t="n">
        <v>42557</v>
      </c>
      <c r="B6" s="176" t="s">
        <v>515</v>
      </c>
      <c r="C6" s="165"/>
      <c r="D6" s="165"/>
      <c r="E6" s="176" t="s">
        <v>516</v>
      </c>
      <c r="F6" s="176" t="s">
        <v>517</v>
      </c>
      <c r="G6" s="174"/>
      <c r="I6" s="167" t="s">
        <v>4</v>
      </c>
      <c r="J6" s="168" t="s">
        <v>183</v>
      </c>
      <c r="K6" s="169" t="s">
        <v>509</v>
      </c>
      <c r="L6" s="170" t="s">
        <v>6</v>
      </c>
      <c r="M6" s="171" t="n">
        <v>0.604166666666667</v>
      </c>
    </row>
    <row r="7" customFormat="false" ht="15.75" hidden="false" customHeight="false" outlineLevel="0" collapsed="false">
      <c r="A7" s="175" t="n">
        <v>42558</v>
      </c>
      <c r="B7" s="176" t="s">
        <v>518</v>
      </c>
      <c r="C7" s="165"/>
      <c r="D7" s="165"/>
      <c r="E7" s="176" t="s">
        <v>519</v>
      </c>
      <c r="F7" s="176" t="s">
        <v>520</v>
      </c>
      <c r="G7" s="174"/>
      <c r="I7" s="167" t="s">
        <v>4</v>
      </c>
      <c r="J7" s="168" t="s">
        <v>183</v>
      </c>
      <c r="K7" s="169" t="s">
        <v>512</v>
      </c>
      <c r="L7" s="170" t="s">
        <v>6</v>
      </c>
      <c r="M7" s="171" t="n">
        <v>0.604166666666667</v>
      </c>
    </row>
    <row r="8" customFormat="false" ht="15.75" hidden="false" customHeight="false" outlineLevel="0" collapsed="false">
      <c r="A8" s="175" t="n">
        <v>42559</v>
      </c>
      <c r="B8" s="176" t="s">
        <v>521</v>
      </c>
      <c r="C8" s="165"/>
      <c r="D8" s="165"/>
      <c r="E8" s="176" t="s">
        <v>522</v>
      </c>
      <c r="F8" s="176" t="s">
        <v>523</v>
      </c>
      <c r="G8" s="174"/>
      <c r="I8" s="167" t="s">
        <v>4</v>
      </c>
      <c r="J8" s="168" t="s">
        <v>183</v>
      </c>
      <c r="K8" s="169" t="s">
        <v>515</v>
      </c>
      <c r="L8" s="170" t="s">
        <v>6</v>
      </c>
      <c r="M8" s="171" t="n">
        <v>0.604166666666667</v>
      </c>
    </row>
    <row r="9" customFormat="false" ht="15.75" hidden="false" customHeight="false" outlineLevel="0" collapsed="false">
      <c r="A9" s="163" t="n">
        <v>42560</v>
      </c>
      <c r="B9" s="164" t="s">
        <v>503</v>
      </c>
      <c r="C9" s="164" t="s">
        <v>524</v>
      </c>
      <c r="D9" s="164" t="s">
        <v>525</v>
      </c>
      <c r="E9" s="165"/>
      <c r="F9" s="165"/>
      <c r="G9" s="166" t="s">
        <v>526</v>
      </c>
      <c r="I9" s="167" t="s">
        <v>4</v>
      </c>
      <c r="J9" s="168" t="s">
        <v>183</v>
      </c>
      <c r="K9" s="169" t="s">
        <v>518</v>
      </c>
      <c r="L9" s="170" t="s">
        <v>6</v>
      </c>
      <c r="M9" s="171" t="n">
        <v>0.604166666666667</v>
      </c>
    </row>
    <row r="10" customFormat="false" ht="15.75" hidden="false" customHeight="false" outlineLevel="0" collapsed="false">
      <c r="A10" s="172" t="n">
        <v>42561</v>
      </c>
      <c r="B10" s="173" t="s">
        <v>507</v>
      </c>
      <c r="C10" s="173" t="s">
        <v>527</v>
      </c>
      <c r="D10" s="173" t="s">
        <v>528</v>
      </c>
      <c r="E10" s="165"/>
      <c r="F10" s="165"/>
      <c r="G10" s="174"/>
      <c r="I10" s="167" t="s">
        <v>4</v>
      </c>
      <c r="J10" s="168" t="s">
        <v>183</v>
      </c>
      <c r="K10" s="169" t="s">
        <v>521</v>
      </c>
      <c r="L10" s="170" t="s">
        <v>6</v>
      </c>
      <c r="M10" s="171" t="n">
        <v>0.625</v>
      </c>
    </row>
    <row r="11" customFormat="false" ht="15.75" hidden="false" customHeight="false" outlineLevel="0" collapsed="false">
      <c r="A11" s="175" t="n">
        <v>42562</v>
      </c>
      <c r="B11" s="176" t="s">
        <v>509</v>
      </c>
      <c r="C11" s="165"/>
      <c r="D11" s="165"/>
      <c r="E11" s="176" t="s">
        <v>529</v>
      </c>
      <c r="F11" s="176" t="s">
        <v>530</v>
      </c>
      <c r="G11" s="174"/>
      <c r="I11" s="167" t="s">
        <v>4</v>
      </c>
      <c r="J11" s="168" t="s">
        <v>183</v>
      </c>
      <c r="K11" s="169" t="s">
        <v>509</v>
      </c>
      <c r="L11" s="170" t="s">
        <v>7</v>
      </c>
      <c r="M11" s="171" t="n">
        <v>0.697916666666667</v>
      </c>
    </row>
    <row r="12" customFormat="false" ht="15.75" hidden="false" customHeight="false" outlineLevel="0" collapsed="false">
      <c r="A12" s="175" t="n">
        <v>42563</v>
      </c>
      <c r="B12" s="176" t="s">
        <v>512</v>
      </c>
      <c r="C12" s="165"/>
      <c r="D12" s="165"/>
      <c r="E12" s="176" t="s">
        <v>531</v>
      </c>
      <c r="F12" s="176" t="s">
        <v>532</v>
      </c>
      <c r="G12" s="174"/>
      <c r="I12" s="167" t="s">
        <v>4</v>
      </c>
      <c r="J12" s="168" t="s">
        <v>183</v>
      </c>
      <c r="K12" s="169" t="s">
        <v>512</v>
      </c>
      <c r="L12" s="170" t="s">
        <v>7</v>
      </c>
      <c r="M12" s="171" t="n">
        <v>0.697916666666667</v>
      </c>
    </row>
    <row r="13" customFormat="false" ht="15.75" hidden="false" customHeight="false" outlineLevel="0" collapsed="false">
      <c r="A13" s="175" t="n">
        <v>42564</v>
      </c>
      <c r="B13" s="176" t="s">
        <v>515</v>
      </c>
      <c r="C13" s="165"/>
      <c r="D13" s="165"/>
      <c r="E13" s="176" t="s">
        <v>533</v>
      </c>
      <c r="F13" s="176" t="s">
        <v>534</v>
      </c>
      <c r="G13" s="174"/>
      <c r="H13" s="177"/>
      <c r="I13" s="167" t="s">
        <v>4</v>
      </c>
      <c r="J13" s="168" t="s">
        <v>183</v>
      </c>
      <c r="K13" s="169" t="s">
        <v>515</v>
      </c>
      <c r="L13" s="170" t="s">
        <v>7</v>
      </c>
      <c r="M13" s="171" t="n">
        <v>0.697916666666667</v>
      </c>
    </row>
    <row r="14" customFormat="false" ht="15.75" hidden="false" customHeight="false" outlineLevel="0" collapsed="false">
      <c r="A14" s="175" t="n">
        <v>42565</v>
      </c>
      <c r="B14" s="176" t="s">
        <v>518</v>
      </c>
      <c r="C14" s="165"/>
      <c r="D14" s="165"/>
      <c r="E14" s="176" t="s">
        <v>535</v>
      </c>
      <c r="F14" s="176" t="s">
        <v>536</v>
      </c>
      <c r="G14" s="174"/>
      <c r="I14" s="167" t="s">
        <v>4</v>
      </c>
      <c r="J14" s="168" t="s">
        <v>183</v>
      </c>
      <c r="K14" s="169" t="s">
        <v>518</v>
      </c>
      <c r="L14" s="170" t="s">
        <v>7</v>
      </c>
      <c r="M14" s="171" t="n">
        <v>0.697916666666667</v>
      </c>
    </row>
    <row r="15" customFormat="false" ht="15.75" hidden="false" customHeight="false" outlineLevel="0" collapsed="false">
      <c r="A15" s="175" t="n">
        <v>42566</v>
      </c>
      <c r="B15" s="176" t="s">
        <v>521</v>
      </c>
      <c r="C15" s="165"/>
      <c r="D15" s="165"/>
      <c r="E15" s="176" t="s">
        <v>522</v>
      </c>
      <c r="F15" s="176" t="s">
        <v>537</v>
      </c>
      <c r="G15" s="174"/>
      <c r="I15" s="167" t="s">
        <v>4</v>
      </c>
      <c r="J15" s="168" t="s">
        <v>183</v>
      </c>
      <c r="K15" s="169" t="s">
        <v>521</v>
      </c>
      <c r="L15" s="170" t="s">
        <v>7</v>
      </c>
      <c r="M15" s="171" t="n">
        <v>0.697916666666667</v>
      </c>
    </row>
    <row r="16" customFormat="false" ht="15.75" hidden="false" customHeight="false" outlineLevel="0" collapsed="false">
      <c r="A16" s="163" t="n">
        <v>42567</v>
      </c>
      <c r="B16" s="164" t="s">
        <v>503</v>
      </c>
      <c r="C16" s="164" t="s">
        <v>538</v>
      </c>
      <c r="D16" s="164" t="s">
        <v>389</v>
      </c>
      <c r="E16" s="165"/>
      <c r="F16" s="165"/>
      <c r="G16" s="166" t="s">
        <v>539</v>
      </c>
      <c r="I16" s="167" t="s">
        <v>9</v>
      </c>
      <c r="J16" s="168" t="s">
        <v>540</v>
      </c>
      <c r="K16" s="169" t="s">
        <v>503</v>
      </c>
      <c r="L16" s="170" t="s">
        <v>6</v>
      </c>
      <c r="M16" s="171" t="n">
        <v>0.375</v>
      </c>
    </row>
    <row r="17" customFormat="false" ht="15.75" hidden="false" customHeight="false" outlineLevel="0" collapsed="false">
      <c r="A17" s="172" t="n">
        <v>42568</v>
      </c>
      <c r="B17" s="173" t="s">
        <v>507</v>
      </c>
      <c r="C17" s="173" t="s">
        <v>541</v>
      </c>
      <c r="D17" s="173" t="s">
        <v>390</v>
      </c>
      <c r="E17" s="165"/>
      <c r="F17" s="165"/>
      <c r="G17" s="174"/>
      <c r="I17" s="167" t="s">
        <v>9</v>
      </c>
      <c r="J17" s="168" t="s">
        <v>540</v>
      </c>
      <c r="K17" s="169" t="s">
        <v>503</v>
      </c>
      <c r="L17" s="170" t="s">
        <v>5</v>
      </c>
      <c r="M17" s="171" t="n">
        <v>0.395833333333333</v>
      </c>
    </row>
    <row r="18" customFormat="false" ht="15.75" hidden="false" customHeight="false" outlineLevel="0" collapsed="false">
      <c r="A18" s="175" t="n">
        <v>42569</v>
      </c>
      <c r="B18" s="176" t="s">
        <v>509</v>
      </c>
      <c r="C18" s="165"/>
      <c r="D18" s="165"/>
      <c r="E18" s="176" t="s">
        <v>542</v>
      </c>
      <c r="F18" s="176" t="s">
        <v>511</v>
      </c>
      <c r="G18" s="174"/>
      <c r="I18" s="167" t="s">
        <v>10</v>
      </c>
      <c r="J18" s="168" t="s">
        <v>184</v>
      </c>
      <c r="K18" s="169" t="s">
        <v>503</v>
      </c>
      <c r="L18" s="170" t="s">
        <v>6</v>
      </c>
      <c r="M18" s="171" t="n">
        <v>0.395833333333333</v>
      </c>
    </row>
    <row r="19" customFormat="false" ht="15.75" hidden="false" customHeight="false" outlineLevel="0" collapsed="false">
      <c r="A19" s="175" t="n">
        <v>42570</v>
      </c>
      <c r="B19" s="176" t="s">
        <v>512</v>
      </c>
      <c r="C19" s="165"/>
      <c r="D19" s="165"/>
      <c r="E19" s="176" t="s">
        <v>543</v>
      </c>
      <c r="F19" s="176" t="s">
        <v>514</v>
      </c>
      <c r="G19" s="174"/>
      <c r="I19" s="167" t="s">
        <v>10</v>
      </c>
      <c r="J19" s="168" t="s">
        <v>184</v>
      </c>
      <c r="K19" s="169" t="s">
        <v>507</v>
      </c>
      <c r="L19" s="170" t="s">
        <v>5</v>
      </c>
      <c r="M19" s="171" t="n">
        <v>0.416666666666667</v>
      </c>
    </row>
    <row r="20" customFormat="false" ht="15.75" hidden="false" customHeight="false" outlineLevel="0" collapsed="false">
      <c r="A20" s="175" t="n">
        <v>42571</v>
      </c>
      <c r="B20" s="176" t="s">
        <v>515</v>
      </c>
      <c r="C20" s="165"/>
      <c r="D20" s="165"/>
      <c r="E20" s="176" t="s">
        <v>544</v>
      </c>
      <c r="F20" s="176" t="s">
        <v>517</v>
      </c>
      <c r="G20" s="174"/>
      <c r="I20" s="167" t="s">
        <v>10</v>
      </c>
      <c r="J20" s="168" t="s">
        <v>184</v>
      </c>
      <c r="K20" s="169" t="s">
        <v>521</v>
      </c>
      <c r="L20" s="170" t="s">
        <v>5</v>
      </c>
      <c r="M20" s="171" t="n">
        <v>0.625</v>
      </c>
    </row>
    <row r="21" customFormat="false" ht="15.75" hidden="false" customHeight="false" outlineLevel="0" collapsed="false">
      <c r="A21" s="175" t="n">
        <v>42572</v>
      </c>
      <c r="B21" s="176" t="s">
        <v>518</v>
      </c>
      <c r="C21" s="165"/>
      <c r="D21" s="165"/>
      <c r="E21" s="176" t="s">
        <v>545</v>
      </c>
      <c r="F21" s="176" t="s">
        <v>520</v>
      </c>
      <c r="G21" s="174"/>
      <c r="I21" s="167" t="s">
        <v>11</v>
      </c>
      <c r="J21" s="168" t="s">
        <v>147</v>
      </c>
      <c r="K21" s="169" t="s">
        <v>503</v>
      </c>
      <c r="L21" s="170"/>
      <c r="M21" s="171"/>
    </row>
    <row r="22" customFormat="false" ht="15.75" hidden="false" customHeight="false" outlineLevel="0" collapsed="false">
      <c r="A22" s="175" t="n">
        <v>42573</v>
      </c>
      <c r="B22" s="176" t="s">
        <v>521</v>
      </c>
      <c r="C22" s="165"/>
      <c r="D22" s="165"/>
      <c r="E22" s="176" t="s">
        <v>522</v>
      </c>
      <c r="F22" s="176" t="s">
        <v>523</v>
      </c>
      <c r="G22" s="174"/>
    </row>
    <row r="23" customFormat="false" ht="15.75" hidden="false" customHeight="false" outlineLevel="0" collapsed="false">
      <c r="A23" s="163" t="n">
        <v>42574</v>
      </c>
      <c r="B23" s="164" t="s">
        <v>503</v>
      </c>
      <c r="C23" s="164" t="s">
        <v>546</v>
      </c>
      <c r="D23" s="164" t="s">
        <v>547</v>
      </c>
      <c r="E23" s="165"/>
      <c r="F23" s="165"/>
      <c r="G23" s="166" t="s">
        <v>548</v>
      </c>
    </row>
    <row r="24" customFormat="false" ht="15.75" hidden="false" customHeight="false" outlineLevel="0" collapsed="false">
      <c r="A24" s="172" t="n">
        <v>42575</v>
      </c>
      <c r="B24" s="173" t="s">
        <v>507</v>
      </c>
      <c r="C24" s="173" t="s">
        <v>549</v>
      </c>
      <c r="D24" s="173" t="s">
        <v>550</v>
      </c>
      <c r="E24" s="165"/>
      <c r="F24" s="165"/>
      <c r="G24" s="174"/>
    </row>
    <row r="25" customFormat="false" ht="15.75" hidden="false" customHeight="false" outlineLevel="0" collapsed="false">
      <c r="A25" s="175" t="n">
        <v>42576</v>
      </c>
      <c r="B25" s="176" t="s">
        <v>509</v>
      </c>
      <c r="C25" s="165"/>
      <c r="D25" s="165"/>
      <c r="E25" s="176" t="s">
        <v>551</v>
      </c>
      <c r="F25" s="176" t="s">
        <v>530</v>
      </c>
      <c r="G25" s="174"/>
    </row>
    <row r="26" customFormat="false" ht="15.75" hidden="false" customHeight="false" outlineLevel="0" collapsed="false">
      <c r="A26" s="175" t="n">
        <v>42577</v>
      </c>
      <c r="B26" s="176" t="s">
        <v>512</v>
      </c>
      <c r="C26" s="165"/>
      <c r="D26" s="165"/>
      <c r="E26" s="176" t="s">
        <v>552</v>
      </c>
      <c r="F26" s="176" t="s">
        <v>532</v>
      </c>
      <c r="G26" s="174"/>
    </row>
    <row r="27" customFormat="false" ht="15.75" hidden="false" customHeight="false" outlineLevel="0" collapsed="false">
      <c r="A27" s="175" t="n">
        <v>42578</v>
      </c>
      <c r="B27" s="176" t="s">
        <v>515</v>
      </c>
      <c r="C27" s="165"/>
      <c r="D27" s="165"/>
      <c r="E27" s="176" t="s">
        <v>553</v>
      </c>
      <c r="F27" s="176" t="s">
        <v>534</v>
      </c>
      <c r="G27" s="174"/>
    </row>
    <row r="28" customFormat="false" ht="15.75" hidden="false" customHeight="false" outlineLevel="0" collapsed="false">
      <c r="A28" s="175" t="n">
        <v>42579</v>
      </c>
      <c r="B28" s="176" t="s">
        <v>518</v>
      </c>
      <c r="C28" s="165"/>
      <c r="D28" s="165"/>
      <c r="E28" s="176" t="s">
        <v>554</v>
      </c>
      <c r="F28" s="176" t="s">
        <v>536</v>
      </c>
      <c r="G28" s="174"/>
    </row>
    <row r="29" customFormat="false" ht="15.75" hidden="false" customHeight="false" outlineLevel="0" collapsed="false">
      <c r="A29" s="175" t="n">
        <v>42580</v>
      </c>
      <c r="B29" s="176" t="s">
        <v>521</v>
      </c>
      <c r="C29" s="165"/>
      <c r="D29" s="165"/>
      <c r="E29" s="176" t="s">
        <v>522</v>
      </c>
      <c r="F29" s="176" t="s">
        <v>537</v>
      </c>
      <c r="G29" s="174"/>
    </row>
    <row r="30" customFormat="false" ht="15.75" hidden="false" customHeight="false" outlineLevel="0" collapsed="false">
      <c r="A30" s="163" t="n">
        <v>42581</v>
      </c>
      <c r="B30" s="164" t="s">
        <v>503</v>
      </c>
      <c r="C30" s="164" t="s">
        <v>555</v>
      </c>
      <c r="D30" s="164" t="s">
        <v>556</v>
      </c>
      <c r="E30" s="165"/>
      <c r="F30" s="165"/>
      <c r="G30" s="166" t="s">
        <v>557</v>
      </c>
    </row>
    <row r="31" customFormat="false" ht="15.75" hidden="false" customHeight="false" outlineLevel="0" collapsed="false">
      <c r="A31" s="172" t="n">
        <v>42582</v>
      </c>
      <c r="B31" s="173" t="s">
        <v>507</v>
      </c>
      <c r="C31" s="173" t="s">
        <v>558</v>
      </c>
      <c r="D31" s="173" t="s">
        <v>559</v>
      </c>
      <c r="E31" s="165"/>
      <c r="F31" s="165"/>
      <c r="G31" s="174"/>
    </row>
    <row r="32" customFormat="false" ht="15.75" hidden="false" customHeight="false" outlineLevel="0" collapsed="false">
      <c r="A32" s="175" t="n">
        <v>42583</v>
      </c>
      <c r="B32" s="176" t="s">
        <v>509</v>
      </c>
      <c r="C32" s="165"/>
      <c r="D32" s="165"/>
      <c r="E32" s="176" t="s">
        <v>504</v>
      </c>
      <c r="F32" s="176" t="s">
        <v>560</v>
      </c>
      <c r="G32" s="174"/>
    </row>
    <row r="33" customFormat="false" ht="15.75" hidden="false" customHeight="false" outlineLevel="0" collapsed="false">
      <c r="A33" s="175" t="n">
        <v>42584</v>
      </c>
      <c r="B33" s="176" t="s">
        <v>512</v>
      </c>
      <c r="C33" s="165"/>
      <c r="D33" s="165"/>
      <c r="E33" s="176" t="s">
        <v>508</v>
      </c>
      <c r="F33" s="176" t="s">
        <v>560</v>
      </c>
      <c r="G33" s="174"/>
    </row>
    <row r="34" customFormat="false" ht="15.75" hidden="false" customHeight="false" outlineLevel="0" collapsed="false">
      <c r="A34" s="175" t="n">
        <v>42585</v>
      </c>
      <c r="B34" s="176" t="s">
        <v>515</v>
      </c>
      <c r="C34" s="165"/>
      <c r="D34" s="165"/>
      <c r="E34" s="176" t="s">
        <v>510</v>
      </c>
      <c r="F34" s="176" t="s">
        <v>560</v>
      </c>
      <c r="G34" s="174"/>
    </row>
    <row r="35" customFormat="false" ht="15.75" hidden="false" customHeight="false" outlineLevel="0" collapsed="false">
      <c r="A35" s="175" t="n">
        <v>42586</v>
      </c>
      <c r="B35" s="176" t="s">
        <v>518</v>
      </c>
      <c r="C35" s="165"/>
      <c r="D35" s="165"/>
      <c r="E35" s="176" t="s">
        <v>513</v>
      </c>
      <c r="F35" s="176" t="s">
        <v>560</v>
      </c>
      <c r="G35" s="174"/>
    </row>
    <row r="36" customFormat="false" ht="15.75" hidden="false" customHeight="false" outlineLevel="0" collapsed="false">
      <c r="A36" s="175" t="n">
        <v>42587</v>
      </c>
      <c r="B36" s="176" t="s">
        <v>521</v>
      </c>
      <c r="C36" s="165"/>
      <c r="D36" s="165"/>
      <c r="E36" s="176" t="s">
        <v>522</v>
      </c>
      <c r="F36" s="176" t="s">
        <v>560</v>
      </c>
      <c r="G36" s="174"/>
    </row>
    <row r="37" customFormat="false" ht="15.75" hidden="false" customHeight="false" outlineLevel="0" collapsed="false">
      <c r="A37" s="163" t="n">
        <v>42588</v>
      </c>
      <c r="B37" s="164" t="s">
        <v>503</v>
      </c>
      <c r="C37" s="164" t="s">
        <v>516</v>
      </c>
      <c r="D37" s="164" t="s">
        <v>561</v>
      </c>
      <c r="E37" s="165"/>
      <c r="F37" s="165"/>
      <c r="G37" s="166" t="s">
        <v>562</v>
      </c>
    </row>
    <row r="38" customFormat="false" ht="15.75" hidden="false" customHeight="false" outlineLevel="0" collapsed="false">
      <c r="A38" s="172" t="n">
        <v>42589</v>
      </c>
      <c r="B38" s="173" t="s">
        <v>507</v>
      </c>
      <c r="C38" s="173" t="s">
        <v>519</v>
      </c>
      <c r="D38" s="173" t="s">
        <v>563</v>
      </c>
      <c r="E38" s="165"/>
      <c r="F38" s="165"/>
      <c r="G38" s="174"/>
    </row>
    <row r="39" customFormat="false" ht="15.75" hidden="false" customHeight="false" outlineLevel="0" collapsed="false">
      <c r="A39" s="175" t="n">
        <v>42590</v>
      </c>
      <c r="B39" s="176" t="s">
        <v>509</v>
      </c>
      <c r="C39" s="165"/>
      <c r="D39" s="165"/>
      <c r="E39" s="176" t="s">
        <v>524</v>
      </c>
      <c r="F39" s="178" t="s">
        <v>564</v>
      </c>
      <c r="G39" s="174"/>
    </row>
    <row r="40" customFormat="false" ht="15.75" hidden="false" customHeight="false" outlineLevel="0" collapsed="false">
      <c r="A40" s="175" t="n">
        <v>42591</v>
      </c>
      <c r="B40" s="176" t="s">
        <v>512</v>
      </c>
      <c r="C40" s="165"/>
      <c r="D40" s="165"/>
      <c r="E40" s="176" t="s">
        <v>527</v>
      </c>
      <c r="F40" s="178" t="s">
        <v>565</v>
      </c>
      <c r="G40" s="174"/>
    </row>
    <row r="41" customFormat="false" ht="15.75" hidden="false" customHeight="false" outlineLevel="0" collapsed="false">
      <c r="A41" s="175" t="n">
        <v>42592</v>
      </c>
      <c r="B41" s="176" t="s">
        <v>515</v>
      </c>
      <c r="C41" s="165"/>
      <c r="D41" s="165"/>
      <c r="E41" s="176" t="s">
        <v>529</v>
      </c>
      <c r="F41" s="178" t="s">
        <v>566</v>
      </c>
      <c r="G41" s="174"/>
    </row>
    <row r="42" customFormat="false" ht="15.75" hidden="false" customHeight="false" outlineLevel="0" collapsed="false">
      <c r="A42" s="175" t="n">
        <v>42593</v>
      </c>
      <c r="B42" s="176" t="s">
        <v>518</v>
      </c>
      <c r="C42" s="165"/>
      <c r="D42" s="165"/>
      <c r="E42" s="176" t="s">
        <v>531</v>
      </c>
      <c r="F42" s="178" t="s">
        <v>567</v>
      </c>
      <c r="G42" s="174"/>
    </row>
    <row r="43" customFormat="false" ht="15.75" hidden="false" customHeight="false" outlineLevel="0" collapsed="false">
      <c r="A43" s="175" t="n">
        <v>42594</v>
      </c>
      <c r="B43" s="176" t="s">
        <v>521</v>
      </c>
      <c r="C43" s="165"/>
      <c r="D43" s="165"/>
      <c r="E43" s="176" t="s">
        <v>522</v>
      </c>
      <c r="F43" s="178" t="s">
        <v>568</v>
      </c>
      <c r="G43" s="174"/>
    </row>
    <row r="44" customFormat="false" ht="15.75" hidden="false" customHeight="false" outlineLevel="0" collapsed="false">
      <c r="A44" s="163" t="n">
        <v>42595</v>
      </c>
      <c r="B44" s="164" t="s">
        <v>503</v>
      </c>
      <c r="C44" s="164" t="s">
        <v>533</v>
      </c>
      <c r="D44" s="164" t="s">
        <v>569</v>
      </c>
      <c r="E44" s="165"/>
      <c r="F44" s="165"/>
      <c r="G44" s="166" t="s">
        <v>570</v>
      </c>
    </row>
    <row r="45" customFormat="false" ht="15.75" hidden="false" customHeight="false" outlineLevel="0" collapsed="false">
      <c r="A45" s="172" t="n">
        <v>42596</v>
      </c>
      <c r="B45" s="173" t="s">
        <v>507</v>
      </c>
      <c r="C45" s="173" t="s">
        <v>535</v>
      </c>
      <c r="D45" s="173" t="s">
        <v>571</v>
      </c>
      <c r="E45" s="165"/>
      <c r="F45" s="165"/>
      <c r="G45" s="174"/>
    </row>
    <row r="46" customFormat="false" ht="15.75" hidden="false" customHeight="false" outlineLevel="0" collapsed="false">
      <c r="A46" s="175" t="n">
        <v>42597</v>
      </c>
      <c r="B46" s="176" t="s">
        <v>509</v>
      </c>
      <c r="C46" s="165"/>
      <c r="D46" s="165"/>
      <c r="E46" s="176" t="s">
        <v>538</v>
      </c>
      <c r="F46" s="178" t="s">
        <v>572</v>
      </c>
      <c r="G46" s="174"/>
    </row>
    <row r="47" customFormat="false" ht="15.75" hidden="false" customHeight="false" outlineLevel="0" collapsed="false">
      <c r="A47" s="175" t="n">
        <v>42598</v>
      </c>
      <c r="B47" s="176" t="s">
        <v>512</v>
      </c>
      <c r="C47" s="165"/>
      <c r="D47" s="165"/>
      <c r="E47" s="176" t="s">
        <v>541</v>
      </c>
      <c r="F47" s="178" t="s">
        <v>573</v>
      </c>
      <c r="G47" s="174"/>
    </row>
    <row r="48" customFormat="false" ht="15.75" hidden="false" customHeight="false" outlineLevel="0" collapsed="false">
      <c r="A48" s="175" t="n">
        <v>42599</v>
      </c>
      <c r="B48" s="176" t="s">
        <v>515</v>
      </c>
      <c r="C48" s="165"/>
      <c r="D48" s="165"/>
      <c r="E48" s="176" t="s">
        <v>542</v>
      </c>
      <c r="F48" s="178" t="s">
        <v>574</v>
      </c>
      <c r="G48" s="174"/>
    </row>
    <row r="49" customFormat="false" ht="15.75" hidden="false" customHeight="false" outlineLevel="0" collapsed="false">
      <c r="A49" s="175" t="n">
        <v>42600</v>
      </c>
      <c r="B49" s="176" t="s">
        <v>518</v>
      </c>
      <c r="C49" s="165"/>
      <c r="D49" s="165"/>
      <c r="E49" s="176" t="s">
        <v>543</v>
      </c>
      <c r="F49" s="178" t="s">
        <v>575</v>
      </c>
      <c r="G49" s="174"/>
    </row>
    <row r="50" customFormat="false" ht="15.75" hidden="false" customHeight="false" outlineLevel="0" collapsed="false">
      <c r="A50" s="175" t="n">
        <v>42601</v>
      </c>
      <c r="B50" s="176" t="s">
        <v>521</v>
      </c>
      <c r="C50" s="165"/>
      <c r="D50" s="165"/>
      <c r="E50" s="176" t="s">
        <v>522</v>
      </c>
      <c r="F50" s="178" t="s">
        <v>576</v>
      </c>
      <c r="G50" s="174"/>
    </row>
    <row r="51" customFormat="false" ht="15.75" hidden="false" customHeight="false" outlineLevel="0" collapsed="false">
      <c r="A51" s="163" t="n">
        <v>42602</v>
      </c>
      <c r="B51" s="164" t="s">
        <v>503</v>
      </c>
      <c r="C51" s="164" t="s">
        <v>544</v>
      </c>
      <c r="D51" s="164" t="s">
        <v>577</v>
      </c>
      <c r="E51" s="165"/>
      <c r="F51" s="165"/>
      <c r="G51" s="166" t="s">
        <v>578</v>
      </c>
    </row>
    <row r="52" customFormat="false" ht="15.75" hidden="false" customHeight="false" outlineLevel="0" collapsed="false">
      <c r="A52" s="172" t="n">
        <v>42603</v>
      </c>
      <c r="B52" s="173" t="s">
        <v>507</v>
      </c>
      <c r="C52" s="173" t="s">
        <v>545</v>
      </c>
      <c r="D52" s="173" t="s">
        <v>579</v>
      </c>
      <c r="E52" s="165"/>
      <c r="F52" s="165"/>
      <c r="G52" s="174"/>
    </row>
    <row r="53" customFormat="false" ht="15.75" hidden="false" customHeight="false" outlineLevel="0" collapsed="false">
      <c r="A53" s="175" t="n">
        <v>42604</v>
      </c>
      <c r="B53" s="176" t="s">
        <v>509</v>
      </c>
      <c r="C53" s="165"/>
      <c r="D53" s="165"/>
      <c r="E53" s="176" t="s">
        <v>546</v>
      </c>
      <c r="F53" s="178" t="s">
        <v>580</v>
      </c>
      <c r="G53" s="174"/>
    </row>
    <row r="54" customFormat="false" ht="15.75" hidden="false" customHeight="false" outlineLevel="0" collapsed="false">
      <c r="A54" s="175" t="n">
        <v>42605</v>
      </c>
      <c r="B54" s="176" t="s">
        <v>512</v>
      </c>
      <c r="C54" s="165"/>
      <c r="D54" s="165"/>
      <c r="E54" s="176" t="s">
        <v>549</v>
      </c>
      <c r="F54" s="178" t="s">
        <v>581</v>
      </c>
      <c r="G54" s="174"/>
    </row>
    <row r="55" customFormat="false" ht="15.75" hidden="false" customHeight="false" outlineLevel="0" collapsed="false">
      <c r="A55" s="175" t="n">
        <v>42606</v>
      </c>
      <c r="B55" s="176" t="s">
        <v>515</v>
      </c>
      <c r="C55" s="165"/>
      <c r="D55" s="165"/>
      <c r="E55" s="176" t="s">
        <v>551</v>
      </c>
      <c r="F55" s="178" t="s">
        <v>582</v>
      </c>
      <c r="G55" s="174"/>
    </row>
    <row r="56" customFormat="false" ht="15.75" hidden="false" customHeight="false" outlineLevel="0" collapsed="false">
      <c r="A56" s="175" t="n">
        <v>42607</v>
      </c>
      <c r="B56" s="176" t="s">
        <v>518</v>
      </c>
      <c r="C56" s="165"/>
      <c r="D56" s="165"/>
      <c r="E56" s="176" t="s">
        <v>552</v>
      </c>
      <c r="F56" s="178" t="s">
        <v>583</v>
      </c>
      <c r="G56" s="174"/>
    </row>
    <row r="57" customFormat="false" ht="15.75" hidden="false" customHeight="false" outlineLevel="0" collapsed="false">
      <c r="A57" s="175" t="n">
        <v>42608</v>
      </c>
      <c r="B57" s="176" t="s">
        <v>521</v>
      </c>
      <c r="C57" s="165"/>
      <c r="D57" s="165"/>
      <c r="E57" s="176" t="s">
        <v>522</v>
      </c>
      <c r="F57" s="178" t="s">
        <v>584</v>
      </c>
      <c r="G57" s="174"/>
    </row>
    <row r="58" customFormat="false" ht="15.75" hidden="false" customHeight="false" outlineLevel="0" collapsed="false">
      <c r="A58" s="163" t="n">
        <v>42609</v>
      </c>
      <c r="B58" s="164" t="s">
        <v>503</v>
      </c>
      <c r="C58" s="164" t="s">
        <v>553</v>
      </c>
      <c r="D58" s="164" t="s">
        <v>585</v>
      </c>
      <c r="E58" s="165"/>
      <c r="F58" s="165"/>
      <c r="G58" s="166" t="s">
        <v>586</v>
      </c>
    </row>
    <row r="59" customFormat="false" ht="15.75" hidden="false" customHeight="false" outlineLevel="0" collapsed="false">
      <c r="A59" s="172" t="n">
        <v>42610</v>
      </c>
      <c r="B59" s="173" t="s">
        <v>507</v>
      </c>
      <c r="C59" s="173" t="s">
        <v>554</v>
      </c>
      <c r="D59" s="173" t="s">
        <v>587</v>
      </c>
      <c r="E59" s="165"/>
      <c r="F59" s="165"/>
      <c r="G59" s="174"/>
    </row>
    <row r="60" customFormat="false" ht="15.75" hidden="false" customHeight="false" outlineLevel="0" collapsed="false">
      <c r="A60" s="175" t="n">
        <v>42611</v>
      </c>
      <c r="B60" s="176" t="s">
        <v>509</v>
      </c>
      <c r="C60" s="165"/>
      <c r="D60" s="165"/>
      <c r="E60" s="176" t="s">
        <v>555</v>
      </c>
      <c r="F60" s="178" t="s">
        <v>588</v>
      </c>
      <c r="G60" s="174"/>
    </row>
    <row r="61" customFormat="false" ht="15.75" hidden="false" customHeight="false" outlineLevel="0" collapsed="false">
      <c r="A61" s="175" t="n">
        <v>42612</v>
      </c>
      <c r="B61" s="176" t="s">
        <v>512</v>
      </c>
      <c r="C61" s="165"/>
      <c r="D61" s="165"/>
      <c r="E61" s="176" t="s">
        <v>558</v>
      </c>
      <c r="F61" s="178" t="s">
        <v>589</v>
      </c>
      <c r="G61" s="174"/>
    </row>
    <row r="62" customFormat="false" ht="15.75" hidden="false" customHeight="false" outlineLevel="0" collapsed="false">
      <c r="A62" s="175" t="n">
        <v>42613</v>
      </c>
      <c r="B62" s="176" t="s">
        <v>515</v>
      </c>
      <c r="C62" s="165"/>
      <c r="D62" s="165"/>
      <c r="E62" s="176" t="s">
        <v>504</v>
      </c>
      <c r="F62" s="178" t="s">
        <v>590</v>
      </c>
      <c r="G62" s="174"/>
    </row>
    <row r="63" customFormat="false" ht="15.75" hidden="false" customHeight="false" outlineLevel="0" collapsed="false">
      <c r="A63" s="175" t="n">
        <v>42614</v>
      </c>
      <c r="B63" s="176" t="s">
        <v>518</v>
      </c>
      <c r="C63" s="165"/>
      <c r="D63" s="165"/>
      <c r="E63" s="176" t="s">
        <v>508</v>
      </c>
      <c r="F63" s="178" t="s">
        <v>591</v>
      </c>
      <c r="G63" s="174"/>
    </row>
    <row r="64" customFormat="false" ht="15.75" hidden="false" customHeight="false" outlineLevel="0" collapsed="false">
      <c r="A64" s="175" t="n">
        <v>42615</v>
      </c>
      <c r="B64" s="176" t="s">
        <v>521</v>
      </c>
      <c r="C64" s="165"/>
      <c r="D64" s="165"/>
      <c r="E64" s="176" t="s">
        <v>522</v>
      </c>
      <c r="F64" s="178" t="s">
        <v>592</v>
      </c>
      <c r="G64" s="174"/>
    </row>
    <row r="65" customFormat="false" ht="15.75" hidden="false" customHeight="false" outlineLevel="0" collapsed="false">
      <c r="A65" s="163" t="n">
        <v>42616</v>
      </c>
      <c r="B65" s="164" t="s">
        <v>503</v>
      </c>
      <c r="C65" s="179" t="s">
        <v>411</v>
      </c>
      <c r="D65" s="164" t="s">
        <v>397</v>
      </c>
      <c r="E65" s="165"/>
      <c r="F65" s="165"/>
      <c r="G65" s="166" t="s">
        <v>593</v>
      </c>
    </row>
    <row r="66" customFormat="false" ht="15.75" hidden="false" customHeight="false" outlineLevel="0" collapsed="false">
      <c r="A66" s="172" t="n">
        <v>42617</v>
      </c>
      <c r="B66" s="173" t="s">
        <v>507</v>
      </c>
      <c r="C66" s="180" t="s">
        <v>412</v>
      </c>
      <c r="D66" s="173" t="s">
        <v>398</v>
      </c>
      <c r="E66" s="165"/>
      <c r="F66" s="165"/>
      <c r="G66" s="174"/>
    </row>
    <row r="67" customFormat="false" ht="15.75" hidden="false" customHeight="false" outlineLevel="0" collapsed="false">
      <c r="A67" s="175" t="n">
        <v>42618</v>
      </c>
      <c r="B67" s="176" t="s">
        <v>509</v>
      </c>
      <c r="C67" s="165"/>
      <c r="D67" s="165"/>
      <c r="E67" s="176" t="s">
        <v>411</v>
      </c>
      <c r="F67" s="176" t="s">
        <v>564</v>
      </c>
      <c r="G67" s="174"/>
    </row>
    <row r="68" customFormat="false" ht="15.75" hidden="false" customHeight="false" outlineLevel="0" collapsed="false">
      <c r="A68" s="175" t="n">
        <v>42619</v>
      </c>
      <c r="B68" s="176" t="s">
        <v>512</v>
      </c>
      <c r="C68" s="165"/>
      <c r="D68" s="165"/>
      <c r="E68" s="176" t="s">
        <v>411</v>
      </c>
      <c r="F68" s="176" t="s">
        <v>565</v>
      </c>
      <c r="G68" s="174"/>
    </row>
    <row r="69" customFormat="false" ht="15.75" hidden="false" customHeight="false" outlineLevel="0" collapsed="false">
      <c r="A69" s="175" t="n">
        <v>42620</v>
      </c>
      <c r="B69" s="176" t="s">
        <v>515</v>
      </c>
      <c r="C69" s="165"/>
      <c r="D69" s="165"/>
      <c r="E69" s="176" t="s">
        <v>411</v>
      </c>
      <c r="F69" s="176" t="s">
        <v>566</v>
      </c>
      <c r="G69" s="174"/>
    </row>
    <row r="70" customFormat="false" ht="15.75" hidden="false" customHeight="false" outlineLevel="0" collapsed="false">
      <c r="A70" s="175" t="n">
        <v>42621</v>
      </c>
      <c r="B70" s="176" t="s">
        <v>518</v>
      </c>
      <c r="C70" s="165"/>
      <c r="D70" s="165"/>
      <c r="E70" s="176" t="s">
        <v>411</v>
      </c>
      <c r="F70" s="176" t="s">
        <v>567</v>
      </c>
      <c r="G70" s="174"/>
    </row>
    <row r="71" customFormat="false" ht="15.75" hidden="false" customHeight="false" outlineLevel="0" collapsed="false">
      <c r="A71" s="175" t="n">
        <v>42622</v>
      </c>
      <c r="B71" s="176" t="s">
        <v>521</v>
      </c>
      <c r="C71" s="165"/>
      <c r="D71" s="165"/>
      <c r="E71" s="176" t="s">
        <v>522</v>
      </c>
      <c r="F71" s="176" t="s">
        <v>568</v>
      </c>
      <c r="G71" s="174"/>
    </row>
    <row r="72" customFormat="false" ht="15.75" hidden="false" customHeight="false" outlineLevel="0" collapsed="false">
      <c r="A72" s="163" t="n">
        <v>42623</v>
      </c>
      <c r="B72" s="164" t="s">
        <v>503</v>
      </c>
      <c r="C72" s="179" t="s">
        <v>413</v>
      </c>
      <c r="D72" s="164" t="s">
        <v>399</v>
      </c>
      <c r="E72" s="165"/>
      <c r="F72" s="165"/>
      <c r="G72" s="166" t="s">
        <v>594</v>
      </c>
    </row>
    <row r="73" customFormat="false" ht="15.75" hidden="false" customHeight="false" outlineLevel="0" collapsed="false">
      <c r="A73" s="172" t="n">
        <v>42624</v>
      </c>
      <c r="B73" s="173" t="s">
        <v>507</v>
      </c>
      <c r="C73" s="180" t="s">
        <v>414</v>
      </c>
      <c r="D73" s="173" t="s">
        <v>400</v>
      </c>
      <c r="E73" s="165"/>
      <c r="F73" s="165"/>
      <c r="G73" s="174"/>
    </row>
    <row r="74" customFormat="false" ht="15.75" hidden="false" customHeight="false" outlineLevel="0" collapsed="false">
      <c r="A74" s="175" t="n">
        <v>42625</v>
      </c>
      <c r="B74" s="176" t="s">
        <v>509</v>
      </c>
      <c r="C74" s="165"/>
      <c r="D74" s="165"/>
      <c r="E74" s="176" t="s">
        <v>413</v>
      </c>
      <c r="F74" s="176" t="s">
        <v>572</v>
      </c>
      <c r="G74" s="174"/>
    </row>
    <row r="75" customFormat="false" ht="15.75" hidden="false" customHeight="false" outlineLevel="0" collapsed="false">
      <c r="A75" s="175" t="n">
        <v>42626</v>
      </c>
      <c r="B75" s="176" t="s">
        <v>512</v>
      </c>
      <c r="C75" s="165"/>
      <c r="D75" s="165"/>
      <c r="E75" s="176" t="s">
        <v>413</v>
      </c>
      <c r="F75" s="176" t="s">
        <v>573</v>
      </c>
      <c r="G75" s="174"/>
    </row>
    <row r="76" customFormat="false" ht="15.75" hidden="false" customHeight="false" outlineLevel="0" collapsed="false">
      <c r="A76" s="175" t="n">
        <v>42627</v>
      </c>
      <c r="B76" s="176" t="s">
        <v>515</v>
      </c>
      <c r="C76" s="165"/>
      <c r="D76" s="165"/>
      <c r="E76" s="176" t="s">
        <v>413</v>
      </c>
      <c r="F76" s="176" t="s">
        <v>574</v>
      </c>
      <c r="G76" s="174"/>
    </row>
    <row r="77" customFormat="false" ht="15.75" hidden="false" customHeight="false" outlineLevel="0" collapsed="false">
      <c r="A77" s="175" t="n">
        <v>42628</v>
      </c>
      <c r="B77" s="176" t="s">
        <v>518</v>
      </c>
      <c r="C77" s="165"/>
      <c r="D77" s="165"/>
      <c r="E77" s="176" t="s">
        <v>413</v>
      </c>
      <c r="F77" s="176" t="s">
        <v>575</v>
      </c>
      <c r="G77" s="174"/>
    </row>
    <row r="78" customFormat="false" ht="15.75" hidden="false" customHeight="false" outlineLevel="0" collapsed="false">
      <c r="A78" s="175" t="n">
        <v>42629</v>
      </c>
      <c r="B78" s="176" t="s">
        <v>521</v>
      </c>
      <c r="C78" s="165"/>
      <c r="D78" s="165"/>
      <c r="E78" s="176" t="s">
        <v>522</v>
      </c>
      <c r="F78" s="176" t="s">
        <v>576</v>
      </c>
      <c r="G78" s="174"/>
    </row>
    <row r="79" customFormat="false" ht="15.75" hidden="false" customHeight="false" outlineLevel="0" collapsed="false">
      <c r="A79" s="163" t="n">
        <v>42630</v>
      </c>
      <c r="B79" s="164" t="s">
        <v>503</v>
      </c>
      <c r="C79" s="179" t="s">
        <v>415</v>
      </c>
      <c r="D79" s="164" t="s">
        <v>401</v>
      </c>
      <c r="E79" s="165"/>
      <c r="F79" s="165"/>
      <c r="G79" s="166" t="s">
        <v>595</v>
      </c>
    </row>
    <row r="80" customFormat="false" ht="15.75" hidden="false" customHeight="false" outlineLevel="0" collapsed="false">
      <c r="A80" s="172" t="n">
        <v>42631</v>
      </c>
      <c r="B80" s="173" t="s">
        <v>507</v>
      </c>
      <c r="C80" s="180" t="s">
        <v>416</v>
      </c>
      <c r="D80" s="173" t="s">
        <v>402</v>
      </c>
      <c r="E80" s="165"/>
      <c r="F80" s="165"/>
      <c r="G80" s="174"/>
    </row>
    <row r="81" customFormat="false" ht="15.75" hidden="false" customHeight="false" outlineLevel="0" collapsed="false">
      <c r="A81" s="175" t="n">
        <v>42632</v>
      </c>
      <c r="B81" s="176" t="s">
        <v>509</v>
      </c>
      <c r="C81" s="165"/>
      <c r="D81" s="165"/>
      <c r="E81" s="176" t="s">
        <v>415</v>
      </c>
      <c r="F81" s="176" t="s">
        <v>580</v>
      </c>
      <c r="G81" s="174"/>
    </row>
    <row r="82" customFormat="false" ht="15.75" hidden="false" customHeight="false" outlineLevel="0" collapsed="false">
      <c r="A82" s="175" t="n">
        <v>42633</v>
      </c>
      <c r="B82" s="176" t="s">
        <v>512</v>
      </c>
      <c r="C82" s="165"/>
      <c r="D82" s="165"/>
      <c r="E82" s="176" t="s">
        <v>415</v>
      </c>
      <c r="F82" s="176" t="s">
        <v>581</v>
      </c>
      <c r="G82" s="174"/>
    </row>
    <row r="83" customFormat="false" ht="15.75" hidden="false" customHeight="false" outlineLevel="0" collapsed="false">
      <c r="A83" s="175" t="n">
        <v>42634</v>
      </c>
      <c r="B83" s="176" t="s">
        <v>515</v>
      </c>
      <c r="C83" s="165"/>
      <c r="D83" s="165"/>
      <c r="E83" s="176" t="s">
        <v>415</v>
      </c>
      <c r="F83" s="176" t="s">
        <v>582</v>
      </c>
      <c r="G83" s="174"/>
    </row>
    <row r="84" customFormat="false" ht="15.75" hidden="false" customHeight="false" outlineLevel="0" collapsed="false">
      <c r="A84" s="175" t="n">
        <v>42635</v>
      </c>
      <c r="B84" s="176" t="s">
        <v>518</v>
      </c>
      <c r="C84" s="165"/>
      <c r="D84" s="165"/>
      <c r="E84" s="176" t="s">
        <v>415</v>
      </c>
      <c r="F84" s="176" t="s">
        <v>583</v>
      </c>
      <c r="G84" s="174"/>
    </row>
    <row r="85" customFormat="false" ht="15.75" hidden="false" customHeight="false" outlineLevel="0" collapsed="false">
      <c r="A85" s="175" t="n">
        <v>42636</v>
      </c>
      <c r="B85" s="176" t="s">
        <v>521</v>
      </c>
      <c r="C85" s="165"/>
      <c r="D85" s="165"/>
      <c r="E85" s="176" t="s">
        <v>522</v>
      </c>
      <c r="F85" s="176" t="s">
        <v>584</v>
      </c>
      <c r="G85" s="174"/>
    </row>
    <row r="86" customFormat="false" ht="15.75" hidden="false" customHeight="false" outlineLevel="0" collapsed="false">
      <c r="A86" s="163" t="n">
        <v>42637</v>
      </c>
      <c r="B86" s="164" t="s">
        <v>503</v>
      </c>
      <c r="C86" s="179" t="s">
        <v>417</v>
      </c>
      <c r="D86" s="164" t="s">
        <v>596</v>
      </c>
      <c r="E86" s="165"/>
      <c r="F86" s="165"/>
      <c r="G86" s="166" t="s">
        <v>597</v>
      </c>
    </row>
    <row r="87" customFormat="false" ht="15.75" hidden="false" customHeight="false" outlineLevel="0" collapsed="false">
      <c r="A87" s="172" t="n">
        <v>42638</v>
      </c>
      <c r="B87" s="173" t="s">
        <v>507</v>
      </c>
      <c r="C87" s="180" t="s">
        <v>418</v>
      </c>
      <c r="D87" s="173" t="s">
        <v>598</v>
      </c>
      <c r="E87" s="165"/>
      <c r="F87" s="165"/>
      <c r="G87" s="174"/>
    </row>
    <row r="88" customFormat="false" ht="15.75" hidden="false" customHeight="false" outlineLevel="0" collapsed="false">
      <c r="A88" s="175" t="n">
        <v>42639</v>
      </c>
      <c r="B88" s="176" t="s">
        <v>509</v>
      </c>
      <c r="C88" s="165"/>
      <c r="D88" s="165"/>
      <c r="E88" s="176" t="s">
        <v>417</v>
      </c>
      <c r="F88" s="176" t="s">
        <v>588</v>
      </c>
      <c r="G88" s="174"/>
    </row>
    <row r="89" customFormat="false" ht="15.75" hidden="false" customHeight="false" outlineLevel="0" collapsed="false">
      <c r="A89" s="175" t="n">
        <v>42640</v>
      </c>
      <c r="B89" s="176" t="s">
        <v>512</v>
      </c>
      <c r="C89" s="165"/>
      <c r="D89" s="165"/>
      <c r="E89" s="176" t="s">
        <v>417</v>
      </c>
      <c r="F89" s="176" t="s">
        <v>589</v>
      </c>
      <c r="G89" s="174"/>
    </row>
    <row r="90" customFormat="false" ht="15.75" hidden="false" customHeight="false" outlineLevel="0" collapsed="false">
      <c r="A90" s="175" t="n">
        <v>42641</v>
      </c>
      <c r="B90" s="176" t="s">
        <v>515</v>
      </c>
      <c r="C90" s="165"/>
      <c r="D90" s="165"/>
      <c r="E90" s="176" t="s">
        <v>417</v>
      </c>
      <c r="F90" s="176" t="s">
        <v>590</v>
      </c>
      <c r="G90" s="174"/>
    </row>
    <row r="91" customFormat="false" ht="15.75" hidden="false" customHeight="false" outlineLevel="0" collapsed="false">
      <c r="A91" s="175" t="n">
        <v>42642</v>
      </c>
      <c r="B91" s="176" t="s">
        <v>518</v>
      </c>
      <c r="C91" s="165"/>
      <c r="D91" s="165"/>
      <c r="E91" s="176" t="s">
        <v>417</v>
      </c>
      <c r="F91" s="176" t="s">
        <v>591</v>
      </c>
      <c r="G91" s="174"/>
    </row>
    <row r="92" customFormat="false" ht="15.75" hidden="false" customHeight="false" outlineLevel="0" collapsed="false">
      <c r="A92" s="175" t="n">
        <v>42643</v>
      </c>
      <c r="B92" s="176" t="s">
        <v>521</v>
      </c>
      <c r="C92" s="165"/>
      <c r="D92" s="165"/>
      <c r="E92" s="176" t="s">
        <v>522</v>
      </c>
      <c r="F92" s="176" t="s">
        <v>592</v>
      </c>
      <c r="G92" s="174"/>
    </row>
    <row r="93" customFormat="false" ht="15.75" hidden="false" customHeight="false" outlineLevel="0" collapsed="false">
      <c r="A93" s="163" t="n">
        <v>42644</v>
      </c>
      <c r="B93" s="164" t="s">
        <v>503</v>
      </c>
      <c r="C93" s="179" t="s">
        <v>419</v>
      </c>
      <c r="D93" s="179" t="s">
        <v>599</v>
      </c>
      <c r="E93" s="165"/>
      <c r="F93" s="165"/>
      <c r="G93" s="174"/>
    </row>
    <row r="94" customFormat="false" ht="15.75" hidden="false" customHeight="false" outlineLevel="0" collapsed="false">
      <c r="A94" s="172" t="n">
        <v>42645</v>
      </c>
      <c r="B94" s="173" t="s">
        <v>507</v>
      </c>
      <c r="C94" s="180" t="s">
        <v>420</v>
      </c>
      <c r="D94" s="173" t="s">
        <v>600</v>
      </c>
      <c r="E94" s="165"/>
      <c r="F94" s="165"/>
      <c r="G94" s="174"/>
    </row>
    <row r="95" customFormat="false" ht="15.75" hidden="false" customHeight="false" outlineLevel="0" collapsed="false">
      <c r="A95" s="175" t="n">
        <v>42646</v>
      </c>
      <c r="B95" s="176" t="s">
        <v>509</v>
      </c>
      <c r="C95" s="165"/>
      <c r="D95" s="165"/>
      <c r="E95" s="176" t="s">
        <v>419</v>
      </c>
      <c r="F95" s="176" t="s">
        <v>564</v>
      </c>
      <c r="G95" s="174"/>
    </row>
    <row r="96" customFormat="false" ht="15.75" hidden="false" customHeight="false" outlineLevel="0" collapsed="false">
      <c r="A96" s="175" t="n">
        <v>42647</v>
      </c>
      <c r="B96" s="176" t="s">
        <v>512</v>
      </c>
      <c r="C96" s="165"/>
      <c r="D96" s="165"/>
      <c r="E96" s="176" t="s">
        <v>419</v>
      </c>
      <c r="F96" s="176" t="s">
        <v>565</v>
      </c>
      <c r="G96" s="174"/>
    </row>
    <row r="97" customFormat="false" ht="15.75" hidden="false" customHeight="false" outlineLevel="0" collapsed="false">
      <c r="A97" s="175" t="n">
        <v>42648</v>
      </c>
      <c r="B97" s="176" t="s">
        <v>515</v>
      </c>
      <c r="C97" s="165"/>
      <c r="D97" s="165"/>
      <c r="E97" s="176" t="s">
        <v>419</v>
      </c>
      <c r="F97" s="176" t="s">
        <v>566</v>
      </c>
      <c r="G97" s="174"/>
    </row>
    <row r="98" customFormat="false" ht="15.75" hidden="false" customHeight="false" outlineLevel="0" collapsed="false">
      <c r="A98" s="175" t="n">
        <v>42649</v>
      </c>
      <c r="B98" s="176" t="s">
        <v>518</v>
      </c>
      <c r="C98" s="165"/>
      <c r="D98" s="165"/>
      <c r="E98" s="176" t="s">
        <v>419</v>
      </c>
      <c r="F98" s="176" t="s">
        <v>567</v>
      </c>
      <c r="G98" s="174"/>
    </row>
    <row r="99" customFormat="false" ht="15.75" hidden="false" customHeight="false" outlineLevel="0" collapsed="false">
      <c r="A99" s="175" t="n">
        <v>42650</v>
      </c>
      <c r="B99" s="176" t="s">
        <v>521</v>
      </c>
      <c r="C99" s="165"/>
      <c r="D99" s="165"/>
      <c r="E99" s="176" t="s">
        <v>522</v>
      </c>
      <c r="F99" s="176" t="s">
        <v>568</v>
      </c>
      <c r="G99" s="174"/>
    </row>
    <row r="100" customFormat="false" ht="15.75" hidden="false" customHeight="false" outlineLevel="0" collapsed="false">
      <c r="A100" s="163" t="n">
        <v>42651</v>
      </c>
      <c r="B100" s="164" t="s">
        <v>503</v>
      </c>
      <c r="C100" s="179" t="s">
        <v>421</v>
      </c>
      <c r="D100" s="179" t="s">
        <v>601</v>
      </c>
      <c r="E100" s="165"/>
      <c r="F100" s="165"/>
      <c r="G100" s="174"/>
    </row>
    <row r="101" customFormat="false" ht="15.75" hidden="false" customHeight="false" outlineLevel="0" collapsed="false">
      <c r="A101" s="172" t="n">
        <v>42652</v>
      </c>
      <c r="B101" s="173" t="s">
        <v>507</v>
      </c>
      <c r="C101" s="180" t="s">
        <v>422</v>
      </c>
      <c r="D101" s="173" t="s">
        <v>602</v>
      </c>
      <c r="E101" s="165"/>
      <c r="F101" s="165"/>
      <c r="G101" s="174"/>
    </row>
    <row r="102" customFormat="false" ht="15.75" hidden="false" customHeight="false" outlineLevel="0" collapsed="false">
      <c r="A102" s="175" t="n">
        <v>42653</v>
      </c>
      <c r="B102" s="176" t="s">
        <v>509</v>
      </c>
      <c r="C102" s="165"/>
      <c r="D102" s="165"/>
      <c r="E102" s="176" t="s">
        <v>421</v>
      </c>
      <c r="F102" s="176" t="s">
        <v>572</v>
      </c>
      <c r="G102" s="174"/>
    </row>
    <row r="103" customFormat="false" ht="15.75" hidden="false" customHeight="false" outlineLevel="0" collapsed="false">
      <c r="A103" s="175" t="n">
        <v>42654</v>
      </c>
      <c r="B103" s="176" t="s">
        <v>512</v>
      </c>
      <c r="C103" s="165"/>
      <c r="D103" s="165"/>
      <c r="E103" s="176" t="s">
        <v>421</v>
      </c>
      <c r="F103" s="176" t="s">
        <v>573</v>
      </c>
      <c r="G103" s="174"/>
    </row>
    <row r="104" customFormat="false" ht="15.75" hidden="false" customHeight="false" outlineLevel="0" collapsed="false">
      <c r="A104" s="175" t="n">
        <v>42655</v>
      </c>
      <c r="B104" s="176" t="s">
        <v>515</v>
      </c>
      <c r="C104" s="165"/>
      <c r="D104" s="165"/>
      <c r="E104" s="176" t="s">
        <v>421</v>
      </c>
      <c r="F104" s="176" t="s">
        <v>574</v>
      </c>
      <c r="G104" s="174"/>
    </row>
    <row r="105" customFormat="false" ht="15.75" hidden="false" customHeight="false" outlineLevel="0" collapsed="false">
      <c r="A105" s="175" t="n">
        <v>42656</v>
      </c>
      <c r="B105" s="176" t="s">
        <v>518</v>
      </c>
      <c r="C105" s="165"/>
      <c r="D105" s="165"/>
      <c r="E105" s="176" t="s">
        <v>421</v>
      </c>
      <c r="F105" s="176" t="s">
        <v>575</v>
      </c>
      <c r="G105" s="174"/>
    </row>
    <row r="106" customFormat="false" ht="15.75" hidden="false" customHeight="false" outlineLevel="0" collapsed="false">
      <c r="A106" s="175" t="n">
        <v>42657</v>
      </c>
      <c r="B106" s="176" t="s">
        <v>521</v>
      </c>
      <c r="C106" s="165"/>
      <c r="D106" s="165"/>
      <c r="E106" s="176" t="s">
        <v>522</v>
      </c>
      <c r="F106" s="176" t="s">
        <v>576</v>
      </c>
      <c r="G106" s="174"/>
    </row>
    <row r="107" customFormat="false" ht="15.75" hidden="false" customHeight="false" outlineLevel="0" collapsed="false">
      <c r="A107" s="163" t="n">
        <v>42658</v>
      </c>
      <c r="B107" s="164" t="s">
        <v>503</v>
      </c>
      <c r="C107" s="179" t="s">
        <v>423</v>
      </c>
      <c r="D107" s="179" t="s">
        <v>603</v>
      </c>
      <c r="E107" s="165"/>
      <c r="F107" s="165"/>
      <c r="G107" s="174"/>
    </row>
    <row r="108" customFormat="false" ht="15.75" hidden="false" customHeight="false" outlineLevel="0" collapsed="false">
      <c r="A108" s="172" t="n">
        <v>42659</v>
      </c>
      <c r="B108" s="173" t="s">
        <v>507</v>
      </c>
      <c r="C108" s="180" t="s">
        <v>424</v>
      </c>
      <c r="D108" s="173" t="s">
        <v>604</v>
      </c>
      <c r="E108" s="165"/>
      <c r="F108" s="165"/>
      <c r="G108" s="174"/>
    </row>
    <row r="109" customFormat="false" ht="15.75" hidden="false" customHeight="false" outlineLevel="0" collapsed="false">
      <c r="A109" s="175" t="n">
        <v>42660</v>
      </c>
      <c r="B109" s="176" t="s">
        <v>509</v>
      </c>
      <c r="C109" s="165"/>
      <c r="D109" s="165"/>
      <c r="E109" s="176" t="s">
        <v>423</v>
      </c>
      <c r="F109" s="176" t="s">
        <v>580</v>
      </c>
      <c r="G109" s="174"/>
    </row>
    <row r="110" customFormat="false" ht="15.75" hidden="false" customHeight="false" outlineLevel="0" collapsed="false">
      <c r="A110" s="175" t="n">
        <v>42661</v>
      </c>
      <c r="B110" s="176" t="s">
        <v>512</v>
      </c>
      <c r="C110" s="165"/>
      <c r="D110" s="165"/>
      <c r="E110" s="176" t="s">
        <v>423</v>
      </c>
      <c r="F110" s="176" t="s">
        <v>581</v>
      </c>
      <c r="G110" s="174"/>
    </row>
    <row r="111" customFormat="false" ht="15.75" hidden="false" customHeight="false" outlineLevel="0" collapsed="false">
      <c r="A111" s="175" t="n">
        <v>42662</v>
      </c>
      <c r="B111" s="176" t="s">
        <v>515</v>
      </c>
      <c r="C111" s="165"/>
      <c r="D111" s="165"/>
      <c r="E111" s="176" t="s">
        <v>423</v>
      </c>
      <c r="F111" s="176" t="s">
        <v>582</v>
      </c>
      <c r="G111" s="174"/>
    </row>
    <row r="112" customFormat="false" ht="15.75" hidden="false" customHeight="false" outlineLevel="0" collapsed="false">
      <c r="A112" s="175" t="n">
        <v>42663</v>
      </c>
      <c r="B112" s="176" t="s">
        <v>518</v>
      </c>
      <c r="C112" s="165"/>
      <c r="D112" s="165"/>
      <c r="E112" s="176" t="s">
        <v>423</v>
      </c>
      <c r="F112" s="176" t="s">
        <v>583</v>
      </c>
      <c r="G112" s="174"/>
    </row>
    <row r="113" customFormat="false" ht="15.75" hidden="false" customHeight="false" outlineLevel="0" collapsed="false">
      <c r="A113" s="175" t="n">
        <v>42664</v>
      </c>
      <c r="B113" s="176" t="s">
        <v>521</v>
      </c>
      <c r="C113" s="165"/>
      <c r="D113" s="165"/>
      <c r="E113" s="176" t="s">
        <v>522</v>
      </c>
      <c r="F113" s="176" t="s">
        <v>584</v>
      </c>
      <c r="G113" s="174"/>
    </row>
    <row r="114" customFormat="false" ht="15.75" hidden="false" customHeight="false" outlineLevel="0" collapsed="false">
      <c r="A114" s="163" t="n">
        <v>42665</v>
      </c>
      <c r="B114" s="164" t="s">
        <v>503</v>
      </c>
      <c r="C114" s="179" t="s">
        <v>425</v>
      </c>
      <c r="D114" s="179" t="s">
        <v>605</v>
      </c>
      <c r="E114" s="165"/>
      <c r="F114" s="165"/>
      <c r="G114" s="174"/>
    </row>
    <row r="115" customFormat="false" ht="15.75" hidden="false" customHeight="false" outlineLevel="0" collapsed="false">
      <c r="A115" s="172" t="n">
        <v>42666</v>
      </c>
      <c r="B115" s="173" t="s">
        <v>507</v>
      </c>
      <c r="C115" s="180" t="s">
        <v>426</v>
      </c>
      <c r="D115" s="173" t="s">
        <v>606</v>
      </c>
      <c r="E115" s="165"/>
      <c r="F115" s="165"/>
      <c r="G115" s="174"/>
    </row>
    <row r="116" customFormat="false" ht="15.75" hidden="false" customHeight="false" outlineLevel="0" collapsed="false">
      <c r="A116" s="175" t="n">
        <v>42667</v>
      </c>
      <c r="B116" s="176" t="s">
        <v>509</v>
      </c>
      <c r="C116" s="165"/>
      <c r="D116" s="165"/>
      <c r="E116" s="176" t="s">
        <v>425</v>
      </c>
      <c r="F116" s="176" t="s">
        <v>588</v>
      </c>
      <c r="G116" s="174"/>
    </row>
    <row r="117" customFormat="false" ht="15.75" hidden="false" customHeight="false" outlineLevel="0" collapsed="false">
      <c r="A117" s="175" t="n">
        <v>42668</v>
      </c>
      <c r="B117" s="176" t="s">
        <v>512</v>
      </c>
      <c r="C117" s="165"/>
      <c r="D117" s="165"/>
      <c r="E117" s="176" t="s">
        <v>425</v>
      </c>
      <c r="F117" s="176" t="s">
        <v>589</v>
      </c>
      <c r="G117" s="174"/>
    </row>
    <row r="118" customFormat="false" ht="15.75" hidden="false" customHeight="false" outlineLevel="0" collapsed="false">
      <c r="A118" s="175" t="n">
        <v>42669</v>
      </c>
      <c r="B118" s="176" t="s">
        <v>515</v>
      </c>
      <c r="C118" s="165"/>
      <c r="D118" s="165"/>
      <c r="E118" s="176" t="s">
        <v>425</v>
      </c>
      <c r="F118" s="176" t="s">
        <v>590</v>
      </c>
      <c r="G118" s="174"/>
    </row>
    <row r="119" customFormat="false" ht="15.75" hidden="false" customHeight="false" outlineLevel="0" collapsed="false">
      <c r="A119" s="175" t="n">
        <v>42670</v>
      </c>
      <c r="B119" s="176" t="s">
        <v>518</v>
      </c>
      <c r="C119" s="165"/>
      <c r="D119" s="165"/>
      <c r="E119" s="176" t="s">
        <v>425</v>
      </c>
      <c r="F119" s="176" t="s">
        <v>591</v>
      </c>
      <c r="G119" s="174"/>
    </row>
    <row r="120" customFormat="false" ht="15.75" hidden="false" customHeight="false" outlineLevel="0" collapsed="false">
      <c r="A120" s="175" t="n">
        <v>42671</v>
      </c>
      <c r="B120" s="176" t="s">
        <v>521</v>
      </c>
      <c r="C120" s="165"/>
      <c r="D120" s="165"/>
      <c r="E120" s="176" t="s">
        <v>522</v>
      </c>
      <c r="F120" s="176" t="s">
        <v>592</v>
      </c>
      <c r="G120" s="174"/>
    </row>
    <row r="121" customFormat="false" ht="15.75" hidden="false" customHeight="false" outlineLevel="0" collapsed="false">
      <c r="A121" s="163" t="n">
        <v>42672</v>
      </c>
      <c r="B121" s="164" t="s">
        <v>503</v>
      </c>
      <c r="C121" s="179" t="s">
        <v>427</v>
      </c>
      <c r="D121" s="179" t="s">
        <v>607</v>
      </c>
      <c r="E121" s="165"/>
      <c r="F121" s="165"/>
      <c r="G121" s="174"/>
    </row>
    <row r="122" customFormat="false" ht="15.75" hidden="false" customHeight="false" outlineLevel="0" collapsed="false">
      <c r="A122" s="172" t="n">
        <v>42673</v>
      </c>
      <c r="B122" s="173" t="s">
        <v>507</v>
      </c>
      <c r="C122" s="180" t="s">
        <v>428</v>
      </c>
      <c r="D122" s="173" t="s">
        <v>608</v>
      </c>
      <c r="E122" s="165"/>
      <c r="F122" s="165"/>
      <c r="G122" s="174"/>
    </row>
    <row r="123" customFormat="false" ht="15.75" hidden="false" customHeight="false" outlineLevel="0" collapsed="false">
      <c r="A123" s="175" t="n">
        <v>42674</v>
      </c>
      <c r="B123" s="176" t="s">
        <v>509</v>
      </c>
      <c r="C123" s="165"/>
      <c r="D123" s="165"/>
      <c r="E123" s="176" t="s">
        <v>427</v>
      </c>
      <c r="F123" s="181"/>
      <c r="G123" s="174"/>
    </row>
    <row r="124" customFormat="false" ht="15.75" hidden="false" customHeight="false" outlineLevel="0" collapsed="false">
      <c r="A124" s="175" t="n">
        <v>42675</v>
      </c>
      <c r="B124" s="176" t="s">
        <v>512</v>
      </c>
      <c r="C124" s="165"/>
      <c r="D124" s="165"/>
      <c r="E124" s="176" t="s">
        <v>427</v>
      </c>
      <c r="F124" s="181"/>
      <c r="G124" s="174"/>
    </row>
    <row r="125" customFormat="false" ht="15.75" hidden="false" customHeight="false" outlineLevel="0" collapsed="false">
      <c r="A125" s="175" t="n">
        <v>42676</v>
      </c>
      <c r="B125" s="176" t="s">
        <v>515</v>
      </c>
      <c r="C125" s="165"/>
      <c r="D125" s="165"/>
      <c r="E125" s="176" t="s">
        <v>427</v>
      </c>
      <c r="F125" s="181"/>
      <c r="G125" s="174"/>
    </row>
    <row r="126" customFormat="false" ht="15.75" hidden="false" customHeight="false" outlineLevel="0" collapsed="false">
      <c r="A126" s="175" t="n">
        <v>42677</v>
      </c>
      <c r="B126" s="176" t="s">
        <v>518</v>
      </c>
      <c r="C126" s="165"/>
      <c r="D126" s="165"/>
      <c r="E126" s="176" t="s">
        <v>427</v>
      </c>
      <c r="F126" s="181"/>
      <c r="G126" s="174"/>
    </row>
    <row r="127" customFormat="false" ht="15.75" hidden="false" customHeight="false" outlineLevel="0" collapsed="false">
      <c r="A127" s="175" t="n">
        <v>42678</v>
      </c>
      <c r="B127" s="176" t="s">
        <v>521</v>
      </c>
      <c r="C127" s="165"/>
      <c r="D127" s="165"/>
      <c r="E127" s="176" t="s">
        <v>522</v>
      </c>
      <c r="F127" s="181"/>
      <c r="G127" s="174"/>
    </row>
    <row r="128" customFormat="false" ht="15.75" hidden="false" customHeight="false" outlineLevel="0" collapsed="false">
      <c r="A128" s="163" t="n">
        <v>42679</v>
      </c>
      <c r="B128" s="164" t="s">
        <v>503</v>
      </c>
      <c r="C128" s="179" t="s">
        <v>429</v>
      </c>
      <c r="D128" s="179" t="s">
        <v>609</v>
      </c>
      <c r="E128" s="165"/>
      <c r="F128" s="165"/>
      <c r="G128" s="174"/>
    </row>
    <row r="129" customFormat="false" ht="15.75" hidden="false" customHeight="false" outlineLevel="0" collapsed="false">
      <c r="A129" s="172" t="n">
        <v>42680</v>
      </c>
      <c r="B129" s="173" t="s">
        <v>507</v>
      </c>
      <c r="C129" s="180" t="s">
        <v>430</v>
      </c>
      <c r="D129" s="173" t="s">
        <v>404</v>
      </c>
      <c r="E129" s="165"/>
      <c r="F129" s="165"/>
      <c r="G129" s="174"/>
    </row>
    <row r="130" customFormat="false" ht="15.75" hidden="false" customHeight="false" outlineLevel="0" collapsed="false">
      <c r="A130" s="175" t="n">
        <v>42681</v>
      </c>
      <c r="B130" s="176" t="s">
        <v>509</v>
      </c>
      <c r="C130" s="165"/>
      <c r="D130" s="165"/>
      <c r="E130" s="176" t="s">
        <v>429</v>
      </c>
      <c r="F130" s="181"/>
      <c r="G130" s="174"/>
    </row>
    <row r="131" customFormat="false" ht="15.75" hidden="false" customHeight="false" outlineLevel="0" collapsed="false">
      <c r="A131" s="175" t="n">
        <v>42682</v>
      </c>
      <c r="B131" s="176" t="s">
        <v>512</v>
      </c>
      <c r="C131" s="165"/>
      <c r="D131" s="165"/>
      <c r="E131" s="176" t="s">
        <v>429</v>
      </c>
      <c r="F131" s="181"/>
      <c r="G131" s="174"/>
    </row>
    <row r="132" customFormat="false" ht="15.75" hidden="false" customHeight="false" outlineLevel="0" collapsed="false">
      <c r="A132" s="175" t="n">
        <v>42683</v>
      </c>
      <c r="B132" s="176" t="s">
        <v>515</v>
      </c>
      <c r="C132" s="165"/>
      <c r="D132" s="165"/>
      <c r="E132" s="176" t="s">
        <v>429</v>
      </c>
      <c r="F132" s="181"/>
      <c r="G132" s="174"/>
    </row>
    <row r="133" customFormat="false" ht="15.75" hidden="false" customHeight="false" outlineLevel="0" collapsed="false">
      <c r="A133" s="175" t="n">
        <v>42684</v>
      </c>
      <c r="B133" s="176" t="s">
        <v>518</v>
      </c>
      <c r="C133" s="165"/>
      <c r="D133" s="165"/>
      <c r="E133" s="176" t="s">
        <v>429</v>
      </c>
      <c r="F133" s="181"/>
      <c r="G133" s="174"/>
    </row>
    <row r="134" customFormat="false" ht="15.75" hidden="false" customHeight="false" outlineLevel="0" collapsed="false">
      <c r="A134" s="175" t="n">
        <v>42685</v>
      </c>
      <c r="B134" s="176" t="s">
        <v>521</v>
      </c>
      <c r="C134" s="165"/>
      <c r="D134" s="165"/>
      <c r="E134" s="176" t="s">
        <v>522</v>
      </c>
      <c r="F134" s="181"/>
      <c r="G134" s="174"/>
    </row>
    <row r="135" customFormat="false" ht="15.75" hidden="false" customHeight="false" outlineLevel="0" collapsed="false">
      <c r="A135" s="163" t="n">
        <v>42686</v>
      </c>
      <c r="B135" s="164" t="s">
        <v>503</v>
      </c>
      <c r="C135" s="179" t="s">
        <v>431</v>
      </c>
      <c r="D135" s="179" t="s">
        <v>610</v>
      </c>
      <c r="E135" s="165"/>
      <c r="F135" s="165"/>
      <c r="G135" s="174"/>
    </row>
    <row r="136" customFormat="false" ht="15.75" hidden="false" customHeight="false" outlineLevel="0" collapsed="false">
      <c r="A136" s="172" t="n">
        <v>42687</v>
      </c>
      <c r="B136" s="173" t="s">
        <v>507</v>
      </c>
      <c r="C136" s="180" t="s">
        <v>432</v>
      </c>
      <c r="D136" s="173" t="s">
        <v>392</v>
      </c>
      <c r="E136" s="165"/>
      <c r="F136" s="165"/>
      <c r="G136" s="174"/>
    </row>
    <row r="137" customFormat="false" ht="15.75" hidden="false" customHeight="false" outlineLevel="0" collapsed="false">
      <c r="A137" s="175" t="n">
        <v>42688</v>
      </c>
      <c r="B137" s="176" t="s">
        <v>509</v>
      </c>
      <c r="C137" s="165"/>
      <c r="D137" s="165"/>
      <c r="E137" s="176" t="s">
        <v>431</v>
      </c>
      <c r="F137" s="181"/>
      <c r="G137" s="174"/>
    </row>
    <row r="138" customFormat="false" ht="15.75" hidden="false" customHeight="false" outlineLevel="0" collapsed="false">
      <c r="A138" s="175" t="n">
        <v>42689</v>
      </c>
      <c r="B138" s="176" t="s">
        <v>512</v>
      </c>
      <c r="C138" s="165"/>
      <c r="D138" s="165"/>
      <c r="E138" s="176" t="s">
        <v>431</v>
      </c>
      <c r="F138" s="181"/>
      <c r="G138" s="174"/>
    </row>
    <row r="139" customFormat="false" ht="15.75" hidden="false" customHeight="false" outlineLevel="0" collapsed="false">
      <c r="A139" s="175" t="n">
        <v>42690</v>
      </c>
      <c r="B139" s="176" t="s">
        <v>515</v>
      </c>
      <c r="C139" s="165"/>
      <c r="D139" s="165"/>
      <c r="E139" s="176" t="s">
        <v>431</v>
      </c>
      <c r="F139" s="181"/>
      <c r="G139" s="174"/>
    </row>
    <row r="140" customFormat="false" ht="15.75" hidden="false" customHeight="false" outlineLevel="0" collapsed="false">
      <c r="A140" s="175" t="n">
        <v>42691</v>
      </c>
      <c r="B140" s="176" t="s">
        <v>518</v>
      </c>
      <c r="C140" s="165"/>
      <c r="D140" s="165"/>
      <c r="E140" s="176" t="s">
        <v>431</v>
      </c>
      <c r="F140" s="181"/>
      <c r="G140" s="174"/>
    </row>
    <row r="141" customFormat="false" ht="15.75" hidden="false" customHeight="false" outlineLevel="0" collapsed="false">
      <c r="A141" s="175" t="n">
        <v>42692</v>
      </c>
      <c r="B141" s="176" t="s">
        <v>521</v>
      </c>
      <c r="C141" s="165"/>
      <c r="D141" s="165"/>
      <c r="E141" s="176" t="s">
        <v>522</v>
      </c>
      <c r="F141" s="181"/>
      <c r="G141" s="174"/>
    </row>
    <row r="142" customFormat="false" ht="15.75" hidden="false" customHeight="false" outlineLevel="0" collapsed="false">
      <c r="A142" s="163" t="n">
        <v>42693</v>
      </c>
      <c r="B142" s="164" t="s">
        <v>503</v>
      </c>
      <c r="C142" s="179" t="s">
        <v>433</v>
      </c>
      <c r="D142" s="179" t="s">
        <v>611</v>
      </c>
      <c r="E142" s="165"/>
      <c r="F142" s="165"/>
      <c r="G142" s="174"/>
    </row>
    <row r="143" customFormat="false" ht="15.75" hidden="false" customHeight="false" outlineLevel="0" collapsed="false">
      <c r="A143" s="172" t="n">
        <v>42694</v>
      </c>
      <c r="B143" s="173" t="s">
        <v>507</v>
      </c>
      <c r="C143" s="180" t="s">
        <v>434</v>
      </c>
      <c r="D143" s="173" t="s">
        <v>394</v>
      </c>
      <c r="E143" s="165"/>
      <c r="F143" s="165"/>
      <c r="G143" s="174"/>
    </row>
    <row r="144" customFormat="false" ht="15.75" hidden="false" customHeight="false" outlineLevel="0" collapsed="false">
      <c r="A144" s="175" t="n">
        <v>42695</v>
      </c>
      <c r="B144" s="176" t="s">
        <v>509</v>
      </c>
      <c r="C144" s="165"/>
      <c r="D144" s="165"/>
      <c r="E144" s="176" t="s">
        <v>433</v>
      </c>
      <c r="F144" s="181"/>
      <c r="G144" s="174"/>
    </row>
    <row r="145" customFormat="false" ht="15.75" hidden="false" customHeight="false" outlineLevel="0" collapsed="false">
      <c r="A145" s="175" t="n">
        <v>42696</v>
      </c>
      <c r="B145" s="176" t="s">
        <v>512</v>
      </c>
      <c r="C145" s="165"/>
      <c r="D145" s="165"/>
      <c r="E145" s="176" t="s">
        <v>433</v>
      </c>
      <c r="F145" s="181"/>
      <c r="G145" s="174"/>
    </row>
    <row r="146" customFormat="false" ht="15.75" hidden="false" customHeight="false" outlineLevel="0" collapsed="false">
      <c r="A146" s="175" t="n">
        <v>42697</v>
      </c>
      <c r="B146" s="176" t="s">
        <v>515</v>
      </c>
      <c r="C146" s="165"/>
      <c r="D146" s="165"/>
      <c r="E146" s="176" t="s">
        <v>433</v>
      </c>
      <c r="F146" s="181"/>
      <c r="G146" s="174"/>
    </row>
    <row r="147" customFormat="false" ht="15.75" hidden="false" customHeight="false" outlineLevel="0" collapsed="false">
      <c r="A147" s="175" t="n">
        <v>42698</v>
      </c>
      <c r="B147" s="176" t="s">
        <v>518</v>
      </c>
      <c r="C147" s="165"/>
      <c r="D147" s="165"/>
      <c r="E147" s="176" t="s">
        <v>433</v>
      </c>
      <c r="F147" s="181"/>
      <c r="G147" s="174"/>
    </row>
    <row r="148" customFormat="false" ht="15.75" hidden="false" customHeight="false" outlineLevel="0" collapsed="false">
      <c r="A148" s="175" t="n">
        <v>42699</v>
      </c>
      <c r="B148" s="176" t="s">
        <v>521</v>
      </c>
      <c r="C148" s="165"/>
      <c r="D148" s="165"/>
      <c r="E148" s="176" t="s">
        <v>522</v>
      </c>
      <c r="F148" s="181"/>
      <c r="G148" s="174"/>
    </row>
    <row r="149" customFormat="false" ht="15.75" hidden="false" customHeight="false" outlineLevel="0" collapsed="false">
      <c r="A149" s="163" t="n">
        <v>42700</v>
      </c>
      <c r="B149" s="164" t="s">
        <v>503</v>
      </c>
      <c r="C149" s="179" t="s">
        <v>410</v>
      </c>
      <c r="D149" s="179" t="s">
        <v>612</v>
      </c>
      <c r="E149" s="165"/>
      <c r="F149" s="165"/>
      <c r="G149" s="174"/>
    </row>
    <row r="150" customFormat="false" ht="15.75" hidden="false" customHeight="false" outlineLevel="0" collapsed="false">
      <c r="A150" s="172" t="n">
        <v>42701</v>
      </c>
      <c r="B150" s="173" t="s">
        <v>507</v>
      </c>
      <c r="C150" s="180" t="s">
        <v>408</v>
      </c>
      <c r="D150" s="173" t="s">
        <v>396</v>
      </c>
      <c r="E150" s="165"/>
      <c r="F150" s="165"/>
      <c r="G150" s="174"/>
    </row>
    <row r="151" customFormat="false" ht="15.75" hidden="false" customHeight="false" outlineLevel="0" collapsed="false">
      <c r="A151" s="175" t="n">
        <v>42702</v>
      </c>
      <c r="B151" s="176" t="s">
        <v>509</v>
      </c>
      <c r="C151" s="165"/>
      <c r="D151" s="165"/>
      <c r="E151" s="176" t="s">
        <v>410</v>
      </c>
      <c r="F151" s="181"/>
      <c r="G151" s="174"/>
    </row>
    <row r="152" customFormat="false" ht="15.75" hidden="false" customHeight="false" outlineLevel="0" collapsed="false">
      <c r="A152" s="175" t="n">
        <v>42703</v>
      </c>
      <c r="B152" s="176" t="s">
        <v>512</v>
      </c>
      <c r="C152" s="165"/>
      <c r="D152" s="165"/>
      <c r="E152" s="176" t="s">
        <v>410</v>
      </c>
      <c r="F152" s="181"/>
      <c r="G152" s="174"/>
    </row>
    <row r="153" customFormat="false" ht="15.75" hidden="false" customHeight="false" outlineLevel="0" collapsed="false">
      <c r="A153" s="175" t="n">
        <v>42704</v>
      </c>
      <c r="B153" s="176" t="s">
        <v>515</v>
      </c>
      <c r="C153" s="165"/>
      <c r="D153" s="165"/>
      <c r="E153" s="176" t="s">
        <v>410</v>
      </c>
      <c r="F153" s="181"/>
      <c r="G153" s="174"/>
    </row>
    <row r="154" customFormat="false" ht="15.75" hidden="false" customHeight="false" outlineLevel="0" collapsed="false">
      <c r="A154" s="175" t="n">
        <v>42705</v>
      </c>
      <c r="B154" s="176" t="s">
        <v>518</v>
      </c>
      <c r="C154" s="165"/>
      <c r="D154" s="165"/>
      <c r="E154" s="176" t="s">
        <v>410</v>
      </c>
      <c r="F154" s="181"/>
      <c r="G154" s="174"/>
    </row>
    <row r="155" customFormat="false" ht="15.75" hidden="false" customHeight="false" outlineLevel="0" collapsed="false">
      <c r="A155" s="175" t="n">
        <v>42706</v>
      </c>
      <c r="B155" s="176" t="s">
        <v>521</v>
      </c>
      <c r="C155" s="165"/>
      <c r="D155" s="165"/>
      <c r="E155" s="176" t="s">
        <v>522</v>
      </c>
      <c r="F155" s="181"/>
      <c r="G155" s="174"/>
    </row>
    <row r="156" customFormat="false" ht="15.75" hidden="false" customHeight="false" outlineLevel="0" collapsed="false">
      <c r="A156" s="163" t="n">
        <v>42707</v>
      </c>
      <c r="B156" s="164" t="s">
        <v>503</v>
      </c>
      <c r="C156" s="164" t="s">
        <v>504</v>
      </c>
      <c r="D156" s="179" t="s">
        <v>613</v>
      </c>
      <c r="E156" s="165"/>
      <c r="F156" s="165"/>
      <c r="G156" s="174"/>
    </row>
    <row r="157" customFormat="false" ht="15.75" hidden="false" customHeight="false" outlineLevel="0" collapsed="false">
      <c r="A157" s="172" t="n">
        <v>42708</v>
      </c>
      <c r="B157" s="173" t="s">
        <v>507</v>
      </c>
      <c r="C157" s="173" t="s">
        <v>508</v>
      </c>
      <c r="D157" s="180" t="s">
        <v>614</v>
      </c>
      <c r="E157" s="165"/>
      <c r="F157" s="165"/>
      <c r="G157" s="174"/>
    </row>
    <row r="158" customFormat="false" ht="15.75" hidden="false" customHeight="false" outlineLevel="0" collapsed="false">
      <c r="A158" s="175" t="n">
        <v>42709</v>
      </c>
      <c r="B158" s="176" t="s">
        <v>509</v>
      </c>
      <c r="C158" s="165"/>
      <c r="D158" s="165"/>
      <c r="E158" s="181"/>
      <c r="F158" s="181"/>
      <c r="G158" s="174"/>
    </row>
    <row r="159" customFormat="false" ht="15.75" hidden="false" customHeight="false" outlineLevel="0" collapsed="false">
      <c r="A159" s="175" t="n">
        <v>42710</v>
      </c>
      <c r="B159" s="176" t="s">
        <v>512</v>
      </c>
      <c r="C159" s="165"/>
      <c r="D159" s="165"/>
      <c r="E159" s="181"/>
      <c r="F159" s="181"/>
      <c r="G159" s="174"/>
    </row>
    <row r="160" customFormat="false" ht="15.75" hidden="false" customHeight="false" outlineLevel="0" collapsed="false">
      <c r="A160" s="175" t="n">
        <v>42711</v>
      </c>
      <c r="B160" s="176" t="s">
        <v>515</v>
      </c>
      <c r="C160" s="165"/>
      <c r="D160" s="165"/>
      <c r="E160" s="181"/>
      <c r="F160" s="181"/>
      <c r="G160" s="174"/>
    </row>
    <row r="161" customFormat="false" ht="15.75" hidden="false" customHeight="false" outlineLevel="0" collapsed="false">
      <c r="A161" s="175" t="n">
        <v>42712</v>
      </c>
      <c r="B161" s="176" t="s">
        <v>518</v>
      </c>
      <c r="C161" s="165"/>
      <c r="D161" s="165"/>
      <c r="E161" s="181"/>
      <c r="F161" s="181"/>
      <c r="G161" s="174"/>
    </row>
    <row r="162" customFormat="false" ht="15.75" hidden="false" customHeight="false" outlineLevel="0" collapsed="false">
      <c r="A162" s="175" t="n">
        <v>42713</v>
      </c>
      <c r="B162" s="176" t="s">
        <v>521</v>
      </c>
      <c r="C162" s="165"/>
      <c r="D162" s="165"/>
      <c r="E162" s="181"/>
      <c r="F162" s="181"/>
      <c r="G162" s="174"/>
    </row>
    <row r="163" customFormat="false" ht="15.75" hidden="false" customHeight="false" outlineLevel="0" collapsed="false">
      <c r="A163" s="163" t="n">
        <v>42714</v>
      </c>
      <c r="B163" s="164" t="s">
        <v>503</v>
      </c>
      <c r="C163" s="164" t="s">
        <v>615</v>
      </c>
      <c r="D163" s="164" t="s">
        <v>616</v>
      </c>
      <c r="E163" s="165"/>
      <c r="F163" s="165"/>
      <c r="G163" s="174"/>
    </row>
    <row r="164" customFormat="false" ht="15.75" hidden="false" customHeight="false" outlineLevel="0" collapsed="false">
      <c r="A164" s="172" t="n">
        <v>42715</v>
      </c>
      <c r="B164" s="173" t="s">
        <v>507</v>
      </c>
      <c r="C164" s="173" t="s">
        <v>613</v>
      </c>
      <c r="D164" s="173" t="s">
        <v>513</v>
      </c>
      <c r="E164" s="165"/>
      <c r="F164" s="165"/>
      <c r="G164" s="174"/>
    </row>
    <row r="165" customFormat="false" ht="15.75" hidden="false" customHeight="false" outlineLevel="0" collapsed="false">
      <c r="A165" s="175" t="n">
        <v>42716</v>
      </c>
      <c r="B165" s="176" t="s">
        <v>509</v>
      </c>
      <c r="C165" s="165"/>
      <c r="D165" s="165"/>
      <c r="E165" s="181"/>
      <c r="F165" s="181"/>
      <c r="G165" s="174"/>
    </row>
    <row r="166" customFormat="false" ht="15.75" hidden="false" customHeight="false" outlineLevel="0" collapsed="false">
      <c r="A166" s="175" t="n">
        <v>42717</v>
      </c>
      <c r="B166" s="176" t="s">
        <v>512</v>
      </c>
      <c r="C166" s="165"/>
      <c r="D166" s="165"/>
      <c r="E166" s="181"/>
      <c r="F166" s="181"/>
      <c r="G166" s="174"/>
    </row>
    <row r="167" customFormat="false" ht="15.75" hidden="false" customHeight="false" outlineLevel="0" collapsed="false">
      <c r="A167" s="175" t="n">
        <v>42718</v>
      </c>
      <c r="B167" s="176" t="s">
        <v>515</v>
      </c>
      <c r="C167" s="165"/>
      <c r="D167" s="165"/>
      <c r="E167" s="181"/>
      <c r="F167" s="181"/>
      <c r="G167" s="174"/>
    </row>
    <row r="168" customFormat="false" ht="15.75" hidden="false" customHeight="false" outlineLevel="0" collapsed="false">
      <c r="A168" s="175" t="n">
        <v>42719</v>
      </c>
      <c r="B168" s="176" t="s">
        <v>518</v>
      </c>
      <c r="C168" s="165"/>
      <c r="D168" s="165"/>
      <c r="E168" s="181"/>
      <c r="F168" s="181"/>
      <c r="G168" s="174"/>
    </row>
    <row r="169" customFormat="false" ht="15.75" hidden="false" customHeight="false" outlineLevel="0" collapsed="false">
      <c r="A169" s="175" t="n">
        <v>42720</v>
      </c>
      <c r="B169" s="176" t="s">
        <v>521</v>
      </c>
      <c r="C169" s="165"/>
      <c r="D169" s="165"/>
      <c r="E169" s="181"/>
      <c r="F169" s="181"/>
      <c r="G169" s="174"/>
    </row>
    <row r="170" customFormat="false" ht="15.75" hidden="false" customHeight="false" outlineLevel="0" collapsed="false">
      <c r="A170" s="163" t="n">
        <v>42721</v>
      </c>
      <c r="B170" s="164" t="s">
        <v>503</v>
      </c>
      <c r="C170" s="164" t="s">
        <v>617</v>
      </c>
      <c r="D170" s="164" t="s">
        <v>505</v>
      </c>
      <c r="E170" s="165"/>
      <c r="F170" s="165"/>
      <c r="G170" s="174"/>
    </row>
    <row r="171" customFormat="false" ht="15.75" hidden="false" customHeight="false" outlineLevel="0" collapsed="false">
      <c r="A171" s="172" t="n">
        <v>42722</v>
      </c>
      <c r="B171" s="173" t="s">
        <v>507</v>
      </c>
      <c r="C171" s="173" t="s">
        <v>618</v>
      </c>
      <c r="D171" s="182"/>
      <c r="E171" s="165"/>
      <c r="F171" s="165"/>
      <c r="G171" s="174"/>
    </row>
    <row r="172" customFormat="false" ht="15.75" hidden="false" customHeight="false" outlineLevel="0" collapsed="false">
      <c r="A172" s="175" t="n">
        <v>42723</v>
      </c>
      <c r="B172" s="176" t="s">
        <v>509</v>
      </c>
      <c r="C172" s="165"/>
      <c r="D172" s="165"/>
      <c r="E172" s="181"/>
      <c r="F172" s="181"/>
      <c r="G172" s="174"/>
    </row>
    <row r="173" customFormat="false" ht="15.75" hidden="false" customHeight="false" outlineLevel="0" collapsed="false">
      <c r="A173" s="175" t="n">
        <v>42724</v>
      </c>
      <c r="B173" s="176" t="s">
        <v>512</v>
      </c>
      <c r="C173" s="165"/>
      <c r="D173" s="165"/>
      <c r="E173" s="181"/>
      <c r="F173" s="181"/>
      <c r="G173" s="174"/>
    </row>
    <row r="174" customFormat="false" ht="15.75" hidden="false" customHeight="false" outlineLevel="0" collapsed="false">
      <c r="A174" s="175" t="n">
        <v>42725</v>
      </c>
      <c r="B174" s="176" t="s">
        <v>515</v>
      </c>
      <c r="C174" s="165"/>
      <c r="D174" s="165"/>
      <c r="E174" s="181"/>
      <c r="F174" s="181"/>
      <c r="G174" s="174"/>
    </row>
    <row r="175" customFormat="false" ht="15.75" hidden="false" customHeight="false" outlineLevel="0" collapsed="false">
      <c r="A175" s="175" t="n">
        <v>42726</v>
      </c>
      <c r="B175" s="176" t="s">
        <v>518</v>
      </c>
      <c r="C175" s="165"/>
      <c r="D175" s="165"/>
      <c r="E175" s="181"/>
      <c r="F175" s="181"/>
      <c r="G175" s="174"/>
    </row>
    <row r="176" customFormat="false" ht="15.75" hidden="false" customHeight="false" outlineLevel="0" collapsed="false">
      <c r="A176" s="175" t="n">
        <v>42727</v>
      </c>
      <c r="B176" s="176" t="s">
        <v>521</v>
      </c>
      <c r="C176" s="165"/>
      <c r="D176" s="165"/>
      <c r="E176" s="181"/>
      <c r="F176" s="181"/>
      <c r="G176" s="174"/>
    </row>
    <row r="177" customFormat="false" ht="15.75" hidden="false" customHeight="false" outlineLevel="0" collapsed="false">
      <c r="A177" s="163" t="n">
        <v>42728</v>
      </c>
      <c r="B177" s="164" t="s">
        <v>503</v>
      </c>
      <c r="C177" s="164" t="s">
        <v>504</v>
      </c>
      <c r="D177" s="164" t="s">
        <v>505</v>
      </c>
      <c r="E177" s="165"/>
      <c r="F177" s="165"/>
      <c r="G177" s="174"/>
    </row>
    <row r="178" customFormat="false" ht="15.75" hidden="false" customHeight="false" outlineLevel="0" collapsed="false">
      <c r="A178" s="172" t="n">
        <v>42729</v>
      </c>
      <c r="B178" s="173" t="s">
        <v>507</v>
      </c>
      <c r="C178" s="182"/>
      <c r="D178" s="182"/>
      <c r="E178" s="165"/>
      <c r="F178" s="165"/>
      <c r="G178" s="174"/>
    </row>
    <row r="179" customFormat="false" ht="15.75" hidden="false" customHeight="false" outlineLevel="0" collapsed="false">
      <c r="A179" s="175" t="n">
        <v>42730</v>
      </c>
      <c r="B179" s="176" t="s">
        <v>509</v>
      </c>
      <c r="C179" s="165"/>
      <c r="D179" s="165"/>
      <c r="E179" s="181"/>
      <c r="F179" s="181"/>
      <c r="G179" s="174"/>
    </row>
    <row r="180" customFormat="false" ht="15.75" hidden="false" customHeight="false" outlineLevel="0" collapsed="false">
      <c r="A180" s="175" t="n">
        <v>42731</v>
      </c>
      <c r="B180" s="176" t="s">
        <v>512</v>
      </c>
      <c r="C180" s="165"/>
      <c r="D180" s="165"/>
      <c r="E180" s="181"/>
      <c r="F180" s="181"/>
      <c r="G180" s="174"/>
    </row>
    <row r="181" customFormat="false" ht="15.75" hidden="false" customHeight="false" outlineLevel="0" collapsed="false">
      <c r="A181" s="175" t="n">
        <v>42732</v>
      </c>
      <c r="B181" s="176" t="s">
        <v>515</v>
      </c>
      <c r="C181" s="165"/>
      <c r="D181" s="165"/>
      <c r="E181" s="181"/>
      <c r="F181" s="181"/>
      <c r="G181" s="174"/>
    </row>
    <row r="182" customFormat="false" ht="15.75" hidden="false" customHeight="false" outlineLevel="0" collapsed="false">
      <c r="A182" s="175" t="n">
        <v>42733</v>
      </c>
      <c r="B182" s="176" t="s">
        <v>518</v>
      </c>
      <c r="C182" s="165"/>
      <c r="D182" s="165"/>
      <c r="E182" s="181"/>
      <c r="F182" s="181"/>
      <c r="G182" s="174"/>
    </row>
    <row r="183" customFormat="false" ht="15.75" hidden="false" customHeight="false" outlineLevel="0" collapsed="false">
      <c r="A183" s="175" t="n">
        <v>42734</v>
      </c>
      <c r="B183" s="176" t="s">
        <v>521</v>
      </c>
      <c r="C183" s="165"/>
      <c r="D183" s="165"/>
      <c r="E183" s="181"/>
      <c r="F183" s="181"/>
      <c r="G183" s="174"/>
    </row>
    <row r="184" customFormat="false" ht="15.75" hidden="false" customHeight="false" outlineLevel="0" collapsed="false">
      <c r="A184" s="163" t="n">
        <v>42735</v>
      </c>
      <c r="B184" s="164" t="s">
        <v>503</v>
      </c>
      <c r="C184" s="164" t="s">
        <v>504</v>
      </c>
      <c r="D184" s="164" t="s">
        <v>505</v>
      </c>
      <c r="E184" s="165"/>
      <c r="F184" s="165"/>
      <c r="G184" s="174"/>
    </row>
    <row r="185" customFormat="false" ht="15.75" hidden="false" customHeight="false" outlineLevel="0" collapsed="false">
      <c r="A185" s="172" t="n">
        <v>42736</v>
      </c>
      <c r="B185" s="173" t="s">
        <v>507</v>
      </c>
      <c r="C185" s="182"/>
      <c r="D185" s="182"/>
      <c r="E185" s="165"/>
      <c r="F185" s="165"/>
      <c r="G185" s="174"/>
    </row>
    <row r="186" customFormat="false" ht="15.75" hidden="false" customHeight="false" outlineLevel="0" collapsed="false">
      <c r="A186" s="175" t="n">
        <v>42737</v>
      </c>
      <c r="B186" s="176" t="s">
        <v>509</v>
      </c>
      <c r="C186" s="165"/>
      <c r="D186" s="165"/>
      <c r="E186" s="181"/>
      <c r="F186" s="181"/>
      <c r="G186" s="174"/>
    </row>
    <row r="187" customFormat="false" ht="15.75" hidden="false" customHeight="false" outlineLevel="0" collapsed="false">
      <c r="A187" s="175" t="n">
        <v>42738</v>
      </c>
      <c r="B187" s="176" t="s">
        <v>512</v>
      </c>
      <c r="C187" s="165"/>
      <c r="D187" s="165"/>
      <c r="E187" s="181"/>
      <c r="F187" s="181"/>
      <c r="G187" s="174"/>
    </row>
    <row r="188" customFormat="false" ht="15.75" hidden="false" customHeight="false" outlineLevel="0" collapsed="false">
      <c r="A188" s="175" t="n">
        <v>42739</v>
      </c>
      <c r="B188" s="176" t="s">
        <v>515</v>
      </c>
      <c r="C188" s="165"/>
      <c r="D188" s="165"/>
      <c r="E188" s="181"/>
      <c r="F188" s="181"/>
      <c r="G188" s="174"/>
    </row>
    <row r="189" customFormat="false" ht="15.75" hidden="false" customHeight="false" outlineLevel="0" collapsed="false">
      <c r="A189" s="175" t="n">
        <v>42740</v>
      </c>
      <c r="B189" s="176" t="s">
        <v>518</v>
      </c>
      <c r="C189" s="165"/>
      <c r="D189" s="165"/>
      <c r="E189" s="181"/>
      <c r="F189" s="181"/>
      <c r="G189" s="174"/>
    </row>
    <row r="190" customFormat="false" ht="15.75" hidden="false" customHeight="false" outlineLevel="0" collapsed="false">
      <c r="A190" s="175" t="n">
        <v>42741</v>
      </c>
      <c r="B190" s="176" t="s">
        <v>521</v>
      </c>
      <c r="C190" s="165"/>
      <c r="D190" s="165"/>
      <c r="E190" s="181"/>
      <c r="F190" s="181"/>
      <c r="G190" s="174"/>
    </row>
    <row r="191" customFormat="false" ht="15.75" hidden="false" customHeight="false" outlineLevel="0" collapsed="false">
      <c r="A191" s="163" t="n">
        <v>42742</v>
      </c>
      <c r="B191" s="164" t="s">
        <v>503</v>
      </c>
      <c r="C191" s="164" t="s">
        <v>504</v>
      </c>
      <c r="D191" s="164" t="s">
        <v>505</v>
      </c>
      <c r="E191" s="165"/>
      <c r="F191" s="165"/>
      <c r="G191" s="174"/>
    </row>
    <row r="192" customFormat="false" ht="15.75" hidden="false" customHeight="false" outlineLevel="0" collapsed="false">
      <c r="A192" s="172" t="n">
        <v>42743</v>
      </c>
      <c r="B192" s="173" t="s">
        <v>507</v>
      </c>
      <c r="C192" s="182"/>
      <c r="D192" s="182"/>
      <c r="E192" s="165"/>
      <c r="F192" s="165"/>
      <c r="G192" s="174"/>
    </row>
    <row r="193" customFormat="false" ht="15.75" hidden="false" customHeight="false" outlineLevel="0" collapsed="false">
      <c r="A193" s="175" t="n">
        <v>42744</v>
      </c>
      <c r="B193" s="176" t="s">
        <v>509</v>
      </c>
      <c r="C193" s="165"/>
      <c r="D193" s="165"/>
      <c r="E193" s="181"/>
      <c r="F193" s="181"/>
      <c r="G193" s="174"/>
    </row>
    <row r="194" customFormat="false" ht="15.75" hidden="false" customHeight="false" outlineLevel="0" collapsed="false">
      <c r="A194" s="175" t="n">
        <v>42745</v>
      </c>
      <c r="B194" s="176" t="s">
        <v>512</v>
      </c>
      <c r="C194" s="165"/>
      <c r="D194" s="165"/>
      <c r="E194" s="181"/>
      <c r="F194" s="181"/>
      <c r="G194" s="174"/>
    </row>
    <row r="195" customFormat="false" ht="15.75" hidden="false" customHeight="false" outlineLevel="0" collapsed="false">
      <c r="A195" s="175" t="n">
        <v>42746</v>
      </c>
      <c r="B195" s="176" t="s">
        <v>515</v>
      </c>
      <c r="C195" s="165"/>
      <c r="D195" s="165"/>
      <c r="E195" s="181"/>
      <c r="F195" s="181"/>
      <c r="G195" s="174"/>
    </row>
    <row r="196" customFormat="false" ht="15.75" hidden="false" customHeight="false" outlineLevel="0" collapsed="false">
      <c r="A196" s="175" t="n">
        <v>42747</v>
      </c>
      <c r="B196" s="176" t="s">
        <v>518</v>
      </c>
      <c r="C196" s="165"/>
      <c r="D196" s="165"/>
      <c r="E196" s="181"/>
      <c r="F196" s="181"/>
      <c r="G196" s="174"/>
    </row>
    <row r="197" customFormat="false" ht="15.75" hidden="false" customHeight="false" outlineLevel="0" collapsed="false">
      <c r="A197" s="175" t="n">
        <v>42748</v>
      </c>
      <c r="B197" s="176" t="s">
        <v>521</v>
      </c>
      <c r="C197" s="165"/>
      <c r="D197" s="165"/>
      <c r="E197" s="181"/>
      <c r="F197" s="181"/>
      <c r="G197" s="174"/>
    </row>
    <row r="198" customFormat="false" ht="15.75" hidden="false" customHeight="false" outlineLevel="0" collapsed="false">
      <c r="A198" s="163" t="n">
        <v>42749</v>
      </c>
      <c r="B198" s="164" t="s">
        <v>503</v>
      </c>
      <c r="C198" s="164" t="s">
        <v>504</v>
      </c>
      <c r="D198" s="164" t="s">
        <v>505</v>
      </c>
      <c r="E198" s="165"/>
      <c r="F198" s="165"/>
      <c r="G198" s="174"/>
    </row>
    <row r="199" customFormat="false" ht="15.75" hidden="false" customHeight="false" outlineLevel="0" collapsed="false">
      <c r="A199" s="172" t="n">
        <v>42750</v>
      </c>
      <c r="B199" s="173" t="s">
        <v>507</v>
      </c>
      <c r="C199" s="182"/>
      <c r="D199" s="182"/>
      <c r="E199" s="165"/>
      <c r="F199" s="165"/>
      <c r="G199" s="174"/>
    </row>
    <row r="200" customFormat="false" ht="15.75" hidden="false" customHeight="false" outlineLevel="0" collapsed="false">
      <c r="A200" s="175" t="n">
        <v>42751</v>
      </c>
      <c r="B200" s="176" t="s">
        <v>509</v>
      </c>
      <c r="C200" s="165"/>
      <c r="D200" s="165"/>
      <c r="E200" s="181"/>
      <c r="F200" s="181"/>
      <c r="G200" s="174"/>
    </row>
    <row r="201" customFormat="false" ht="15.75" hidden="false" customHeight="false" outlineLevel="0" collapsed="false">
      <c r="A201" s="175" t="n">
        <v>42752</v>
      </c>
      <c r="B201" s="176" t="s">
        <v>512</v>
      </c>
      <c r="C201" s="165"/>
      <c r="D201" s="165"/>
      <c r="E201" s="181"/>
      <c r="F201" s="181"/>
      <c r="G201" s="174"/>
    </row>
    <row r="202" customFormat="false" ht="15.75" hidden="false" customHeight="false" outlineLevel="0" collapsed="false">
      <c r="A202" s="175" t="n">
        <v>42753</v>
      </c>
      <c r="B202" s="176" t="s">
        <v>515</v>
      </c>
      <c r="C202" s="165"/>
      <c r="D202" s="165"/>
      <c r="E202" s="181"/>
      <c r="F202" s="181"/>
      <c r="G202" s="174"/>
    </row>
    <row r="203" customFormat="false" ht="15.75" hidden="false" customHeight="false" outlineLevel="0" collapsed="false">
      <c r="A203" s="175" t="n">
        <v>42754</v>
      </c>
      <c r="B203" s="176" t="s">
        <v>518</v>
      </c>
      <c r="C203" s="165"/>
      <c r="D203" s="165"/>
      <c r="E203" s="181"/>
      <c r="F203" s="181"/>
      <c r="G203" s="174"/>
    </row>
    <row r="204" customFormat="false" ht="15.75" hidden="false" customHeight="false" outlineLevel="0" collapsed="false">
      <c r="A204" s="175" t="n">
        <v>42755</v>
      </c>
      <c r="B204" s="176" t="s">
        <v>521</v>
      </c>
      <c r="C204" s="165"/>
      <c r="D204" s="165"/>
      <c r="E204" s="181"/>
      <c r="F204" s="181"/>
      <c r="G204" s="174"/>
    </row>
    <row r="205" customFormat="false" ht="15.75" hidden="false" customHeight="false" outlineLevel="0" collapsed="false">
      <c r="A205" s="163" t="n">
        <v>42756</v>
      </c>
      <c r="B205" s="164" t="s">
        <v>503</v>
      </c>
      <c r="C205" s="164" t="s">
        <v>504</v>
      </c>
      <c r="D205" s="164" t="s">
        <v>505</v>
      </c>
      <c r="E205" s="165"/>
      <c r="F205" s="165"/>
      <c r="G205" s="174"/>
    </row>
    <row r="206" customFormat="false" ht="15.75" hidden="false" customHeight="false" outlineLevel="0" collapsed="false">
      <c r="A206" s="172" t="n">
        <v>42757</v>
      </c>
      <c r="B206" s="173" t="s">
        <v>507</v>
      </c>
      <c r="C206" s="182"/>
      <c r="D206" s="182"/>
      <c r="E206" s="165"/>
      <c r="F206" s="165"/>
      <c r="G206" s="174"/>
    </row>
    <row r="207" customFormat="false" ht="15.75" hidden="false" customHeight="false" outlineLevel="0" collapsed="false">
      <c r="A207" s="175" t="n">
        <v>42758</v>
      </c>
      <c r="B207" s="176" t="s">
        <v>509</v>
      </c>
      <c r="C207" s="165"/>
      <c r="D207" s="165"/>
      <c r="E207" s="181"/>
      <c r="F207" s="181"/>
      <c r="G207" s="174"/>
    </row>
    <row r="208" customFormat="false" ht="15.75" hidden="false" customHeight="false" outlineLevel="0" collapsed="false">
      <c r="A208" s="175" t="n">
        <v>42759</v>
      </c>
      <c r="B208" s="176" t="s">
        <v>512</v>
      </c>
      <c r="C208" s="165"/>
      <c r="D208" s="165"/>
      <c r="E208" s="181"/>
      <c r="F208" s="181"/>
      <c r="G208" s="174"/>
    </row>
    <row r="209" customFormat="false" ht="15.75" hidden="false" customHeight="false" outlineLevel="0" collapsed="false">
      <c r="A209" s="175" t="n">
        <v>42760</v>
      </c>
      <c r="B209" s="176" t="s">
        <v>515</v>
      </c>
      <c r="C209" s="165"/>
      <c r="D209" s="165"/>
      <c r="E209" s="181"/>
      <c r="F209" s="181"/>
      <c r="G209" s="174"/>
    </row>
    <row r="210" customFormat="false" ht="15.75" hidden="false" customHeight="false" outlineLevel="0" collapsed="false">
      <c r="A210" s="175" t="n">
        <v>42761</v>
      </c>
      <c r="B210" s="176" t="s">
        <v>518</v>
      </c>
      <c r="C210" s="165"/>
      <c r="D210" s="165"/>
      <c r="E210" s="181"/>
      <c r="F210" s="181"/>
      <c r="G210" s="174"/>
    </row>
    <row r="211" customFormat="false" ht="15.75" hidden="false" customHeight="false" outlineLevel="0" collapsed="false">
      <c r="A211" s="175" t="n">
        <v>42762</v>
      </c>
      <c r="B211" s="176" t="s">
        <v>521</v>
      </c>
      <c r="C211" s="165"/>
      <c r="D211" s="165"/>
      <c r="E211" s="181"/>
      <c r="F211" s="181"/>
      <c r="G211" s="174"/>
    </row>
    <row r="212" customFormat="false" ht="15.75" hidden="false" customHeight="false" outlineLevel="0" collapsed="false">
      <c r="A212" s="163" t="n">
        <v>42763</v>
      </c>
      <c r="B212" s="164" t="s">
        <v>503</v>
      </c>
      <c r="C212" s="164" t="s">
        <v>504</v>
      </c>
      <c r="D212" s="164" t="s">
        <v>505</v>
      </c>
      <c r="E212" s="165"/>
      <c r="F212" s="165"/>
      <c r="G212" s="174"/>
    </row>
    <row r="213" customFormat="false" ht="15.75" hidden="false" customHeight="false" outlineLevel="0" collapsed="false">
      <c r="A213" s="172" t="n">
        <v>42764</v>
      </c>
      <c r="B213" s="173" t="s">
        <v>507</v>
      </c>
      <c r="C213" s="182"/>
      <c r="D213" s="182"/>
      <c r="E213" s="165"/>
      <c r="F213" s="165"/>
      <c r="G213" s="174"/>
    </row>
    <row r="214" customFormat="false" ht="15.75" hidden="false" customHeight="false" outlineLevel="0" collapsed="false">
      <c r="A214" s="175" t="n">
        <v>42765</v>
      </c>
      <c r="B214" s="176" t="s">
        <v>509</v>
      </c>
      <c r="C214" s="165"/>
      <c r="D214" s="165"/>
      <c r="E214" s="181"/>
      <c r="F214" s="181"/>
      <c r="G214" s="174"/>
    </row>
    <row r="215" customFormat="false" ht="15.75" hidden="false" customHeight="false" outlineLevel="0" collapsed="false">
      <c r="A215" s="175" t="n">
        <v>42766</v>
      </c>
      <c r="B215" s="176" t="s">
        <v>512</v>
      </c>
      <c r="C215" s="165"/>
      <c r="D215" s="165"/>
      <c r="E215" s="181"/>
      <c r="F215" s="181"/>
      <c r="G215" s="174"/>
    </row>
    <row r="216" customFormat="false" ht="15.75" hidden="false" customHeight="false" outlineLevel="0" collapsed="false">
      <c r="A216" s="175" t="n">
        <v>42767</v>
      </c>
      <c r="B216" s="176" t="s">
        <v>515</v>
      </c>
      <c r="C216" s="165"/>
      <c r="D216" s="165"/>
      <c r="E216" s="181"/>
      <c r="F216" s="181"/>
      <c r="G216" s="174"/>
    </row>
    <row r="217" customFormat="false" ht="15.75" hidden="false" customHeight="false" outlineLevel="0" collapsed="false">
      <c r="A217" s="175" t="n">
        <v>42768</v>
      </c>
      <c r="B217" s="176" t="s">
        <v>518</v>
      </c>
      <c r="C217" s="165"/>
      <c r="D217" s="165"/>
      <c r="E217" s="181"/>
      <c r="F217" s="181"/>
      <c r="G217" s="174"/>
    </row>
    <row r="218" customFormat="false" ht="15.75" hidden="false" customHeight="false" outlineLevel="0" collapsed="false">
      <c r="A218" s="175" t="n">
        <v>42769</v>
      </c>
      <c r="B218" s="176" t="s">
        <v>521</v>
      </c>
      <c r="C218" s="165"/>
      <c r="D218" s="165"/>
      <c r="E218" s="181"/>
      <c r="F218" s="181"/>
      <c r="G218" s="174"/>
    </row>
    <row r="219" customFormat="false" ht="15.75" hidden="false" customHeight="false" outlineLevel="0" collapsed="false">
      <c r="A219" s="163" t="n">
        <v>42770</v>
      </c>
      <c r="B219" s="164" t="s">
        <v>503</v>
      </c>
      <c r="C219" s="164"/>
      <c r="D219" s="164"/>
      <c r="E219" s="165"/>
      <c r="F219" s="165"/>
      <c r="G219" s="174"/>
    </row>
    <row r="220" customFormat="false" ht="15.75" hidden="false" customHeight="false" outlineLevel="0" collapsed="false">
      <c r="A220" s="172" t="n">
        <v>42771</v>
      </c>
      <c r="B220" s="173" t="s">
        <v>507</v>
      </c>
      <c r="C220" s="182"/>
      <c r="D220" s="182"/>
      <c r="E220" s="165"/>
      <c r="F220" s="165"/>
      <c r="G220" s="174"/>
    </row>
    <row r="221" customFormat="false" ht="15.75" hidden="false" customHeight="false" outlineLevel="0" collapsed="false">
      <c r="A221" s="175" t="n">
        <v>42772</v>
      </c>
      <c r="B221" s="176" t="s">
        <v>509</v>
      </c>
      <c r="C221" s="165"/>
      <c r="D221" s="165"/>
      <c r="E221" s="181"/>
      <c r="F221" s="181"/>
      <c r="G221" s="174"/>
    </row>
    <row r="222" customFormat="false" ht="15.75" hidden="false" customHeight="false" outlineLevel="0" collapsed="false">
      <c r="A222" s="175" t="n">
        <v>42773</v>
      </c>
      <c r="B222" s="176" t="s">
        <v>512</v>
      </c>
      <c r="C222" s="165"/>
      <c r="D222" s="165"/>
      <c r="E222" s="181"/>
      <c r="F222" s="181"/>
      <c r="G222" s="174"/>
    </row>
    <row r="223" customFormat="false" ht="15.75" hidden="false" customHeight="false" outlineLevel="0" collapsed="false">
      <c r="A223" s="175" t="n">
        <v>42774</v>
      </c>
      <c r="B223" s="176" t="s">
        <v>515</v>
      </c>
      <c r="C223" s="165"/>
      <c r="D223" s="165"/>
      <c r="E223" s="181"/>
      <c r="F223" s="181"/>
      <c r="G223" s="174"/>
    </row>
    <row r="224" customFormat="false" ht="15.75" hidden="false" customHeight="false" outlineLevel="0" collapsed="false">
      <c r="A224" s="175" t="n">
        <v>42775</v>
      </c>
      <c r="B224" s="176" t="s">
        <v>518</v>
      </c>
      <c r="C224" s="165"/>
      <c r="D224" s="165"/>
      <c r="E224" s="181"/>
      <c r="F224" s="181"/>
      <c r="G224" s="174"/>
    </row>
    <row r="225" customFormat="false" ht="15.75" hidden="false" customHeight="false" outlineLevel="0" collapsed="false">
      <c r="A225" s="175" t="n">
        <v>42776</v>
      </c>
      <c r="B225" s="176" t="s">
        <v>521</v>
      </c>
      <c r="C225" s="165"/>
      <c r="D225" s="165"/>
      <c r="E225" s="181"/>
      <c r="F225" s="181"/>
      <c r="G225" s="174"/>
    </row>
    <row r="226" customFormat="false" ht="15.75" hidden="false" customHeight="false" outlineLevel="0" collapsed="false">
      <c r="A226" s="163" t="n">
        <v>42777</v>
      </c>
      <c r="B226" s="164" t="s">
        <v>503</v>
      </c>
      <c r="C226" s="164"/>
      <c r="D226" s="164"/>
      <c r="E226" s="165"/>
      <c r="F226" s="165"/>
      <c r="G226" s="174"/>
    </row>
    <row r="227" customFormat="false" ht="15.75" hidden="false" customHeight="false" outlineLevel="0" collapsed="false">
      <c r="A227" s="172" t="n">
        <v>42778</v>
      </c>
      <c r="B227" s="173" t="s">
        <v>507</v>
      </c>
      <c r="C227" s="182"/>
      <c r="D227" s="182"/>
      <c r="E227" s="165"/>
      <c r="F227" s="165"/>
      <c r="G227" s="174"/>
    </row>
    <row r="228" customFormat="false" ht="15.75" hidden="false" customHeight="false" outlineLevel="0" collapsed="false">
      <c r="A228" s="175" t="n">
        <v>42779</v>
      </c>
      <c r="B228" s="176" t="s">
        <v>509</v>
      </c>
      <c r="C228" s="165"/>
      <c r="D228" s="165"/>
      <c r="E228" s="181"/>
      <c r="F228" s="181"/>
      <c r="G228" s="174"/>
    </row>
    <row r="229" customFormat="false" ht="15.75" hidden="false" customHeight="false" outlineLevel="0" collapsed="false">
      <c r="A229" s="175" t="n">
        <v>42780</v>
      </c>
      <c r="B229" s="176" t="s">
        <v>512</v>
      </c>
      <c r="C229" s="165"/>
      <c r="D229" s="165"/>
      <c r="E229" s="181"/>
      <c r="F229" s="181"/>
      <c r="G229" s="174"/>
    </row>
    <row r="230" customFormat="false" ht="15.75" hidden="false" customHeight="false" outlineLevel="0" collapsed="false">
      <c r="A230" s="175" t="n">
        <v>42781</v>
      </c>
      <c r="B230" s="176" t="s">
        <v>515</v>
      </c>
      <c r="C230" s="165"/>
      <c r="D230" s="165"/>
      <c r="E230" s="181"/>
      <c r="F230" s="181"/>
      <c r="G230" s="174"/>
    </row>
    <row r="231" customFormat="false" ht="15.75" hidden="false" customHeight="false" outlineLevel="0" collapsed="false">
      <c r="A231" s="175" t="n">
        <v>42782</v>
      </c>
      <c r="B231" s="176" t="s">
        <v>518</v>
      </c>
      <c r="C231" s="165"/>
      <c r="D231" s="165"/>
      <c r="E231" s="181"/>
      <c r="F231" s="181"/>
      <c r="G231" s="174"/>
    </row>
    <row r="232" customFormat="false" ht="15.75" hidden="false" customHeight="false" outlineLevel="0" collapsed="false">
      <c r="A232" s="175" t="n">
        <v>42783</v>
      </c>
      <c r="B232" s="176" t="s">
        <v>521</v>
      </c>
      <c r="C232" s="165"/>
      <c r="D232" s="165"/>
      <c r="E232" s="181"/>
      <c r="F232" s="181"/>
      <c r="G232" s="174"/>
    </row>
    <row r="233" customFormat="false" ht="15.75" hidden="false" customHeight="false" outlineLevel="0" collapsed="false">
      <c r="A233" s="163" t="n">
        <v>42784</v>
      </c>
      <c r="B233" s="164" t="s">
        <v>503</v>
      </c>
      <c r="C233" s="164"/>
      <c r="D233" s="164"/>
      <c r="E233" s="165"/>
      <c r="F233" s="165"/>
      <c r="G233" s="174"/>
    </row>
    <row r="234" customFormat="false" ht="15.75" hidden="false" customHeight="false" outlineLevel="0" collapsed="false">
      <c r="A234" s="172" t="n">
        <v>42785</v>
      </c>
      <c r="B234" s="173" t="s">
        <v>507</v>
      </c>
      <c r="C234" s="182"/>
      <c r="D234" s="182"/>
      <c r="E234" s="165"/>
      <c r="F234" s="165"/>
      <c r="G234" s="174"/>
    </row>
    <row r="235" customFormat="false" ht="15.75" hidden="false" customHeight="false" outlineLevel="0" collapsed="false">
      <c r="A235" s="175" t="n">
        <v>42755</v>
      </c>
      <c r="B235" s="176" t="s">
        <v>509</v>
      </c>
      <c r="C235" s="165"/>
      <c r="D235" s="165"/>
      <c r="E235" s="181"/>
      <c r="F235" s="181"/>
      <c r="G235" s="174"/>
    </row>
    <row r="236" customFormat="false" ht="15.75" hidden="false" customHeight="false" outlineLevel="0" collapsed="false">
      <c r="A236" s="175" t="n">
        <v>42787</v>
      </c>
      <c r="B236" s="176" t="s">
        <v>512</v>
      </c>
      <c r="C236" s="165"/>
      <c r="D236" s="165"/>
      <c r="E236" s="181"/>
      <c r="F236" s="181"/>
      <c r="G236" s="174"/>
    </row>
    <row r="237" customFormat="false" ht="15.75" hidden="false" customHeight="false" outlineLevel="0" collapsed="false">
      <c r="A237" s="175" t="n">
        <v>42788</v>
      </c>
      <c r="B237" s="176" t="s">
        <v>515</v>
      </c>
      <c r="C237" s="165"/>
      <c r="D237" s="165"/>
      <c r="E237" s="181"/>
      <c r="F237" s="181"/>
      <c r="G237" s="174"/>
    </row>
    <row r="238" customFormat="false" ht="15.75" hidden="false" customHeight="false" outlineLevel="0" collapsed="false">
      <c r="A238" s="175" t="n">
        <v>42789</v>
      </c>
      <c r="B238" s="176" t="s">
        <v>518</v>
      </c>
      <c r="C238" s="165"/>
      <c r="D238" s="165"/>
      <c r="E238" s="181"/>
      <c r="F238" s="181"/>
      <c r="G238" s="174"/>
    </row>
    <row r="239" customFormat="false" ht="15.75" hidden="false" customHeight="false" outlineLevel="0" collapsed="false">
      <c r="A239" s="175" t="n">
        <v>42790</v>
      </c>
      <c r="B239" s="176" t="s">
        <v>521</v>
      </c>
      <c r="C239" s="165"/>
      <c r="D239" s="165"/>
      <c r="E239" s="181"/>
      <c r="F239" s="181"/>
      <c r="G239" s="174"/>
    </row>
    <row r="240" customFormat="false" ht="15.75" hidden="false" customHeight="false" outlineLevel="0" collapsed="false">
      <c r="A240" s="163" t="n">
        <v>42791</v>
      </c>
      <c r="B240" s="164" t="s">
        <v>503</v>
      </c>
      <c r="C240" s="164"/>
      <c r="D240" s="164"/>
      <c r="E240" s="165"/>
      <c r="F240" s="165"/>
      <c r="G240" s="174"/>
    </row>
    <row r="241" customFormat="false" ht="15.75" hidden="false" customHeight="false" outlineLevel="0" collapsed="false">
      <c r="A241" s="172" t="n">
        <v>42792</v>
      </c>
      <c r="B241" s="173" t="s">
        <v>507</v>
      </c>
      <c r="C241" s="182"/>
      <c r="D241" s="182"/>
      <c r="E241" s="165"/>
      <c r="F241" s="165"/>
      <c r="G241" s="174"/>
    </row>
    <row r="242" customFormat="false" ht="15.75" hidden="false" customHeight="false" outlineLevel="0" collapsed="false">
      <c r="A242" s="175" t="n">
        <v>42793</v>
      </c>
      <c r="B242" s="176" t="s">
        <v>509</v>
      </c>
      <c r="C242" s="165"/>
      <c r="D242" s="165"/>
      <c r="E242" s="181"/>
      <c r="F242" s="181"/>
      <c r="G242" s="174"/>
    </row>
    <row r="243" customFormat="false" ht="15.75" hidden="false" customHeight="false" outlineLevel="0" collapsed="false">
      <c r="A243" s="175" t="n">
        <v>42794</v>
      </c>
      <c r="B243" s="176" t="s">
        <v>512</v>
      </c>
      <c r="C243" s="165"/>
      <c r="D243" s="165"/>
      <c r="E243" s="181"/>
      <c r="F243" s="181"/>
      <c r="G243" s="174"/>
    </row>
    <row r="244" customFormat="false" ht="15.75" hidden="false" customHeight="false" outlineLevel="0" collapsed="false">
      <c r="A244" s="175" t="n">
        <v>42795</v>
      </c>
      <c r="B244" s="176" t="s">
        <v>515</v>
      </c>
      <c r="C244" s="165"/>
      <c r="D244" s="165"/>
      <c r="E244" s="181"/>
      <c r="F244" s="181"/>
      <c r="G244" s="174"/>
    </row>
    <row r="245" customFormat="false" ht="15.75" hidden="false" customHeight="false" outlineLevel="0" collapsed="false">
      <c r="A245" s="175" t="n">
        <v>42796</v>
      </c>
      <c r="B245" s="176" t="s">
        <v>518</v>
      </c>
      <c r="C245" s="165"/>
      <c r="D245" s="165"/>
      <c r="E245" s="181"/>
      <c r="F245" s="181"/>
      <c r="G245" s="174"/>
    </row>
    <row r="246" customFormat="false" ht="15.75" hidden="false" customHeight="false" outlineLevel="0" collapsed="false">
      <c r="A246" s="175" t="n">
        <v>42797</v>
      </c>
      <c r="B246" s="176" t="s">
        <v>521</v>
      </c>
      <c r="C246" s="165"/>
      <c r="D246" s="165"/>
      <c r="E246" s="181"/>
      <c r="F246" s="181"/>
      <c r="G246" s="174"/>
    </row>
    <row r="247" customFormat="false" ht="15.75" hidden="false" customHeight="false" outlineLevel="0" collapsed="false">
      <c r="A247" s="163" t="n">
        <v>42798</v>
      </c>
      <c r="B247" s="164" t="s">
        <v>503</v>
      </c>
      <c r="C247" s="164"/>
      <c r="D247" s="164"/>
      <c r="E247" s="165"/>
      <c r="F247" s="165"/>
      <c r="G247" s="174"/>
    </row>
    <row r="248" customFormat="false" ht="15.75" hidden="false" customHeight="false" outlineLevel="0" collapsed="false">
      <c r="A248" s="172" t="n">
        <v>42799</v>
      </c>
      <c r="B248" s="173" t="s">
        <v>507</v>
      </c>
      <c r="C248" s="182"/>
      <c r="D248" s="182"/>
      <c r="E248" s="165"/>
      <c r="F248" s="165"/>
      <c r="G248" s="174"/>
    </row>
    <row r="249" customFormat="false" ht="15.75" hidden="false" customHeight="false" outlineLevel="0" collapsed="false">
      <c r="A249" s="175" t="n">
        <v>42800</v>
      </c>
      <c r="B249" s="176" t="s">
        <v>509</v>
      </c>
      <c r="C249" s="165"/>
      <c r="D249" s="165"/>
      <c r="E249" s="181"/>
      <c r="F249" s="181"/>
      <c r="G249" s="174"/>
    </row>
    <row r="250" customFormat="false" ht="15.75" hidden="false" customHeight="false" outlineLevel="0" collapsed="false">
      <c r="A250" s="175" t="n">
        <v>42801</v>
      </c>
      <c r="B250" s="176" t="s">
        <v>512</v>
      </c>
      <c r="C250" s="165"/>
      <c r="D250" s="165"/>
      <c r="E250" s="181"/>
      <c r="F250" s="181"/>
      <c r="G250" s="174"/>
    </row>
    <row r="251" customFormat="false" ht="15.75" hidden="false" customHeight="false" outlineLevel="0" collapsed="false">
      <c r="A251" s="175" t="n">
        <v>42802</v>
      </c>
      <c r="B251" s="176" t="s">
        <v>515</v>
      </c>
      <c r="C251" s="165"/>
      <c r="D251" s="165"/>
      <c r="E251" s="181"/>
      <c r="F251" s="181"/>
      <c r="G251" s="174"/>
    </row>
    <row r="252" customFormat="false" ht="15.75" hidden="false" customHeight="false" outlineLevel="0" collapsed="false">
      <c r="A252" s="175" t="n">
        <v>42803</v>
      </c>
      <c r="B252" s="176" t="s">
        <v>518</v>
      </c>
      <c r="C252" s="165"/>
      <c r="D252" s="165"/>
      <c r="E252" s="181"/>
      <c r="F252" s="181"/>
      <c r="G252" s="174"/>
    </row>
    <row r="253" customFormat="false" ht="15.75" hidden="false" customHeight="false" outlineLevel="0" collapsed="false">
      <c r="A253" s="175" t="n">
        <v>42804</v>
      </c>
      <c r="B253" s="176" t="s">
        <v>521</v>
      </c>
      <c r="C253" s="165"/>
      <c r="D253" s="165"/>
      <c r="E253" s="181"/>
      <c r="F253" s="181"/>
      <c r="G253" s="174"/>
    </row>
    <row r="254" customFormat="false" ht="15.75" hidden="false" customHeight="false" outlineLevel="0" collapsed="false">
      <c r="A254" s="163" t="n">
        <v>42805</v>
      </c>
      <c r="B254" s="164" t="s">
        <v>503</v>
      </c>
      <c r="C254" s="164"/>
      <c r="D254" s="164"/>
      <c r="E254" s="165"/>
      <c r="F254" s="165"/>
      <c r="G254" s="174"/>
    </row>
    <row r="255" customFormat="false" ht="15.75" hidden="false" customHeight="false" outlineLevel="0" collapsed="false">
      <c r="A255" s="172" t="n">
        <v>42778</v>
      </c>
      <c r="B255" s="173" t="s">
        <v>507</v>
      </c>
      <c r="C255" s="182"/>
      <c r="D255" s="182"/>
      <c r="E255" s="165"/>
      <c r="F255" s="165"/>
      <c r="G255" s="174"/>
    </row>
    <row r="256" customFormat="false" ht="15.75" hidden="false" customHeight="false" outlineLevel="0" collapsed="false">
      <c r="A256" s="175" t="n">
        <v>42779</v>
      </c>
      <c r="B256" s="176" t="s">
        <v>509</v>
      </c>
      <c r="C256" s="165"/>
      <c r="D256" s="165"/>
      <c r="E256" s="181"/>
      <c r="F256" s="181"/>
      <c r="G256" s="174"/>
    </row>
    <row r="257" customFormat="false" ht="15.75" hidden="false" customHeight="false" outlineLevel="0" collapsed="false">
      <c r="A257" s="175" t="n">
        <v>42780</v>
      </c>
      <c r="B257" s="176" t="s">
        <v>512</v>
      </c>
      <c r="C257" s="165"/>
      <c r="D257" s="165"/>
      <c r="E257" s="181"/>
      <c r="F257" s="181"/>
      <c r="G257" s="174"/>
    </row>
    <row r="258" customFormat="false" ht="15.75" hidden="false" customHeight="false" outlineLevel="0" collapsed="false">
      <c r="A258" s="175" t="n">
        <v>42809</v>
      </c>
      <c r="B258" s="176" t="s">
        <v>515</v>
      </c>
      <c r="C258" s="165"/>
      <c r="D258" s="165"/>
      <c r="E258" s="181"/>
      <c r="F258" s="181"/>
      <c r="G258" s="174"/>
    </row>
    <row r="259" customFormat="false" ht="15.75" hidden="false" customHeight="false" outlineLevel="0" collapsed="false">
      <c r="A259" s="175" t="n">
        <v>42810</v>
      </c>
      <c r="B259" s="176" t="s">
        <v>518</v>
      </c>
      <c r="C259" s="165"/>
      <c r="D259" s="165"/>
      <c r="E259" s="181"/>
      <c r="F259" s="181"/>
      <c r="G259" s="174"/>
    </row>
    <row r="260" customFormat="false" ht="15.75" hidden="false" customHeight="false" outlineLevel="0" collapsed="false">
      <c r="A260" s="175" t="n">
        <v>42811</v>
      </c>
      <c r="B260" s="176" t="s">
        <v>521</v>
      </c>
      <c r="C260" s="165"/>
      <c r="D260" s="165"/>
      <c r="E260" s="181"/>
      <c r="F260" s="181"/>
      <c r="G260" s="174"/>
    </row>
    <row r="261" customFormat="false" ht="15.75" hidden="false" customHeight="false" outlineLevel="0" collapsed="false">
      <c r="A261" s="163" t="n">
        <v>42812</v>
      </c>
      <c r="B261" s="164" t="s">
        <v>503</v>
      </c>
      <c r="C261" s="164"/>
      <c r="D261" s="164"/>
      <c r="E261" s="165"/>
      <c r="F261" s="165"/>
      <c r="G261" s="174"/>
    </row>
    <row r="262" customFormat="false" ht="15.75" hidden="false" customHeight="false" outlineLevel="0" collapsed="false">
      <c r="A262" s="172" t="n">
        <v>42813</v>
      </c>
      <c r="B262" s="173" t="s">
        <v>507</v>
      </c>
      <c r="C262" s="182"/>
      <c r="D262" s="182"/>
      <c r="E262" s="165"/>
      <c r="F262" s="165"/>
      <c r="G262" s="174"/>
    </row>
    <row r="263" customFormat="false" ht="15.75" hidden="false" customHeight="false" outlineLevel="0" collapsed="false">
      <c r="A263" s="175" t="n">
        <v>42814</v>
      </c>
      <c r="B263" s="176" t="s">
        <v>509</v>
      </c>
      <c r="C263" s="165"/>
      <c r="D263" s="165"/>
      <c r="E263" s="181"/>
      <c r="F263" s="181"/>
      <c r="G263" s="174"/>
    </row>
    <row r="264" customFormat="false" ht="15.75" hidden="false" customHeight="false" outlineLevel="0" collapsed="false">
      <c r="A264" s="175" t="n">
        <v>42815</v>
      </c>
      <c r="B264" s="176" t="s">
        <v>512</v>
      </c>
      <c r="C264" s="165"/>
      <c r="D264" s="165"/>
      <c r="E264" s="181"/>
      <c r="F264" s="181"/>
      <c r="G264" s="174"/>
    </row>
    <row r="265" customFormat="false" ht="15.75" hidden="false" customHeight="false" outlineLevel="0" collapsed="false">
      <c r="A265" s="175" t="n">
        <v>42816</v>
      </c>
      <c r="B265" s="176" t="s">
        <v>515</v>
      </c>
      <c r="C265" s="165"/>
      <c r="D265" s="165"/>
      <c r="E265" s="181"/>
      <c r="F265" s="181"/>
      <c r="G265" s="174"/>
    </row>
    <row r="266" customFormat="false" ht="15.75" hidden="false" customHeight="false" outlineLevel="0" collapsed="false">
      <c r="A266" s="175" t="n">
        <v>42817</v>
      </c>
      <c r="B266" s="176" t="s">
        <v>518</v>
      </c>
      <c r="C266" s="165"/>
      <c r="D266" s="165"/>
      <c r="E266" s="181"/>
      <c r="F266" s="181"/>
      <c r="G266" s="174"/>
    </row>
    <row r="267" customFormat="false" ht="15.75" hidden="false" customHeight="false" outlineLevel="0" collapsed="false">
      <c r="A267" s="175" t="n">
        <v>42818</v>
      </c>
      <c r="B267" s="176" t="s">
        <v>521</v>
      </c>
      <c r="C267" s="165"/>
      <c r="D267" s="165"/>
      <c r="E267" s="181"/>
      <c r="F267" s="181"/>
      <c r="G267" s="174"/>
    </row>
    <row r="268" customFormat="false" ht="15.75" hidden="false" customHeight="false" outlineLevel="0" collapsed="false">
      <c r="A268" s="163" t="n">
        <v>42819</v>
      </c>
      <c r="B268" s="164" t="s">
        <v>503</v>
      </c>
      <c r="C268" s="164"/>
      <c r="D268" s="164"/>
      <c r="E268" s="165"/>
      <c r="F268" s="165"/>
      <c r="G268" s="174"/>
    </row>
    <row r="269" customFormat="false" ht="15.75" hidden="false" customHeight="false" outlineLevel="0" collapsed="false">
      <c r="A269" s="172" t="n">
        <v>42820</v>
      </c>
      <c r="B269" s="173" t="s">
        <v>507</v>
      </c>
      <c r="C269" s="182"/>
      <c r="D269" s="182"/>
      <c r="E269" s="165"/>
      <c r="F269" s="165"/>
      <c r="G269" s="174"/>
    </row>
    <row r="270" customFormat="false" ht="15.75" hidden="false" customHeight="false" outlineLevel="0" collapsed="false">
      <c r="A270" s="175" t="n">
        <v>42821</v>
      </c>
      <c r="B270" s="176" t="s">
        <v>509</v>
      </c>
      <c r="C270" s="165"/>
      <c r="D270" s="165"/>
      <c r="E270" s="181"/>
      <c r="F270" s="181"/>
      <c r="G270" s="174"/>
    </row>
    <row r="271" customFormat="false" ht="15.75" hidden="false" customHeight="false" outlineLevel="0" collapsed="false">
      <c r="A271" s="175" t="n">
        <v>42794</v>
      </c>
      <c r="B271" s="176" t="s">
        <v>512</v>
      </c>
      <c r="C271" s="165"/>
      <c r="D271" s="165"/>
      <c r="E271" s="181"/>
      <c r="F271" s="181"/>
      <c r="G271" s="174"/>
    </row>
    <row r="272" customFormat="false" ht="15.75" hidden="false" customHeight="false" outlineLevel="0" collapsed="false">
      <c r="A272" s="175" t="n">
        <v>42823</v>
      </c>
      <c r="B272" s="176" t="s">
        <v>515</v>
      </c>
      <c r="C272" s="165"/>
      <c r="D272" s="165"/>
      <c r="E272" s="181"/>
      <c r="F272" s="181"/>
      <c r="G272" s="174"/>
    </row>
    <row r="273" customFormat="false" ht="15.75" hidden="false" customHeight="false" outlineLevel="0" collapsed="false">
      <c r="A273" s="175" t="n">
        <v>42824</v>
      </c>
      <c r="B273" s="176" t="s">
        <v>518</v>
      </c>
      <c r="C273" s="165"/>
      <c r="D273" s="165"/>
      <c r="E273" s="181"/>
      <c r="F273" s="181"/>
      <c r="G273" s="174"/>
    </row>
    <row r="274" customFormat="false" ht="15.75" hidden="false" customHeight="false" outlineLevel="0" collapsed="false">
      <c r="A274" s="175" t="n">
        <v>42825</v>
      </c>
      <c r="B274" s="176" t="s">
        <v>521</v>
      </c>
      <c r="C274" s="165"/>
      <c r="D274" s="165"/>
      <c r="E274" s="181"/>
      <c r="F274" s="181"/>
      <c r="G274" s="174"/>
    </row>
    <row r="275" customFormat="false" ht="15.75" hidden="false" customHeight="false" outlineLevel="0" collapsed="false">
      <c r="G275" s="174"/>
    </row>
    <row r="276" customFormat="false" ht="15.75" hidden="false" customHeight="false" outlineLevel="0" collapsed="false">
      <c r="G276" s="174"/>
    </row>
    <row r="277" customFormat="false" ht="15.75" hidden="false" customHeight="false" outlineLevel="0" collapsed="false">
      <c r="G277" s="174"/>
    </row>
    <row r="278" customFormat="false" ht="15.75" hidden="false" customHeight="false" outlineLevel="0" collapsed="false">
      <c r="G278" s="174"/>
    </row>
    <row r="279" customFormat="false" ht="15.75" hidden="false" customHeight="false" outlineLevel="0" collapsed="false">
      <c r="G279" s="174"/>
    </row>
    <row r="280" customFormat="false" ht="15.75" hidden="false" customHeight="false" outlineLevel="0" collapsed="false">
      <c r="G280" s="174"/>
    </row>
    <row r="281" customFormat="false" ht="15.75" hidden="false" customHeight="false" outlineLevel="0" collapsed="false">
      <c r="G281" s="174"/>
    </row>
    <row r="282" customFormat="false" ht="15.75" hidden="false" customHeight="false" outlineLevel="0" collapsed="false">
      <c r="G282" s="174"/>
    </row>
    <row r="283" customFormat="false" ht="15.75" hidden="false" customHeight="false" outlineLevel="0" collapsed="false">
      <c r="G283" s="174"/>
    </row>
    <row r="284" customFormat="false" ht="15.75" hidden="false" customHeight="false" outlineLevel="0" collapsed="false">
      <c r="G284" s="174"/>
    </row>
    <row r="285" customFormat="false" ht="15.75" hidden="false" customHeight="false" outlineLevel="0" collapsed="false">
      <c r="G285" s="174"/>
    </row>
    <row r="286" customFormat="false" ht="15.75" hidden="false" customHeight="false" outlineLevel="0" collapsed="false">
      <c r="G286" s="174"/>
    </row>
    <row r="287" customFormat="false" ht="15.75" hidden="false" customHeight="false" outlineLevel="0" collapsed="false">
      <c r="G287" s="174"/>
    </row>
    <row r="288" customFormat="false" ht="15.75" hidden="false" customHeight="false" outlineLevel="0" collapsed="false">
      <c r="G288" s="174"/>
    </row>
    <row r="289" customFormat="false" ht="15.75" hidden="false" customHeight="false" outlineLevel="0" collapsed="false">
      <c r="G289" s="174"/>
    </row>
    <row r="290" customFormat="false" ht="15.75" hidden="false" customHeight="false" outlineLevel="0" collapsed="false">
      <c r="G290" s="174"/>
    </row>
    <row r="291" customFormat="false" ht="15.75" hidden="false" customHeight="false" outlineLevel="0" collapsed="false">
      <c r="G291" s="174"/>
    </row>
    <row r="292" customFormat="false" ht="15.75" hidden="false" customHeight="false" outlineLevel="0" collapsed="false">
      <c r="G292" s="174"/>
    </row>
    <row r="293" customFormat="false" ht="15.75" hidden="false" customHeight="false" outlineLevel="0" collapsed="false">
      <c r="G293" s="174"/>
    </row>
    <row r="294" customFormat="false" ht="15.75" hidden="false" customHeight="false" outlineLevel="0" collapsed="false">
      <c r="G294" s="174"/>
    </row>
    <row r="295" customFormat="false" ht="15.75" hidden="false" customHeight="false" outlineLevel="0" collapsed="false">
      <c r="G295" s="174"/>
    </row>
    <row r="296" customFormat="false" ht="15.75" hidden="false" customHeight="false" outlineLevel="0" collapsed="false">
      <c r="G296" s="174"/>
    </row>
    <row r="297" customFormat="false" ht="15.75" hidden="false" customHeight="false" outlineLevel="0" collapsed="false">
      <c r="G297" s="174"/>
    </row>
    <row r="298" customFormat="false" ht="15.75" hidden="false" customHeight="false" outlineLevel="0" collapsed="false">
      <c r="G298" s="174"/>
    </row>
    <row r="299" customFormat="false" ht="15.75" hidden="false" customHeight="false" outlineLevel="0" collapsed="false">
      <c r="G299" s="174"/>
    </row>
    <row r="300" customFormat="false" ht="15.75" hidden="false" customHeight="false" outlineLevel="0" collapsed="false">
      <c r="G300" s="174"/>
    </row>
    <row r="301" customFormat="false" ht="15.75" hidden="false" customHeight="false" outlineLevel="0" collapsed="false">
      <c r="G301" s="174"/>
    </row>
    <row r="302" customFormat="false" ht="15.75" hidden="false" customHeight="false" outlineLevel="0" collapsed="false">
      <c r="G302" s="174"/>
    </row>
    <row r="303" customFormat="false" ht="15.75" hidden="false" customHeight="false" outlineLevel="0" collapsed="false">
      <c r="G303" s="174"/>
    </row>
    <row r="304" customFormat="false" ht="15.75" hidden="false" customHeight="false" outlineLevel="0" collapsed="false">
      <c r="G304" s="174"/>
    </row>
    <row r="305" customFormat="false" ht="15.75" hidden="false" customHeight="false" outlineLevel="0" collapsed="false">
      <c r="G305" s="174"/>
    </row>
    <row r="306" customFormat="false" ht="15.75" hidden="false" customHeight="false" outlineLevel="0" collapsed="false">
      <c r="G306" s="174"/>
    </row>
    <row r="307" customFormat="false" ht="15.75" hidden="false" customHeight="false" outlineLevel="0" collapsed="false">
      <c r="G307" s="174"/>
    </row>
    <row r="308" customFormat="false" ht="15.75" hidden="false" customHeight="false" outlineLevel="0" collapsed="false">
      <c r="G308" s="174"/>
    </row>
    <row r="309" customFormat="false" ht="15.75" hidden="false" customHeight="false" outlineLevel="0" collapsed="false">
      <c r="G309" s="174"/>
    </row>
    <row r="310" customFormat="false" ht="15.75" hidden="false" customHeight="false" outlineLevel="0" collapsed="false">
      <c r="G310" s="174"/>
    </row>
    <row r="311" customFormat="false" ht="15.75" hidden="false" customHeight="false" outlineLevel="0" collapsed="false">
      <c r="G311" s="174"/>
    </row>
    <row r="312" customFormat="false" ht="15.75" hidden="false" customHeight="false" outlineLevel="0" collapsed="false">
      <c r="G312" s="174"/>
    </row>
    <row r="313" customFormat="false" ht="15.75" hidden="false" customHeight="false" outlineLevel="0" collapsed="false">
      <c r="G313" s="174"/>
    </row>
    <row r="314" customFormat="false" ht="15.75" hidden="false" customHeight="false" outlineLevel="0" collapsed="false">
      <c r="G314" s="174"/>
    </row>
    <row r="315" customFormat="false" ht="15.75" hidden="false" customHeight="false" outlineLevel="0" collapsed="false">
      <c r="G315" s="174"/>
    </row>
    <row r="316" customFormat="false" ht="15.75" hidden="false" customHeight="false" outlineLevel="0" collapsed="false">
      <c r="G316" s="174"/>
    </row>
    <row r="317" customFormat="false" ht="15.75" hidden="false" customHeight="false" outlineLevel="0" collapsed="false">
      <c r="G317" s="174"/>
    </row>
    <row r="318" customFormat="false" ht="15.75" hidden="false" customHeight="false" outlineLevel="0" collapsed="false">
      <c r="G318" s="174"/>
    </row>
    <row r="319" customFormat="false" ht="15.75" hidden="false" customHeight="false" outlineLevel="0" collapsed="false">
      <c r="G319" s="174"/>
    </row>
    <row r="320" customFormat="false" ht="15.75" hidden="false" customHeight="false" outlineLevel="0" collapsed="false">
      <c r="G320" s="174"/>
    </row>
    <row r="321" customFormat="false" ht="15.75" hidden="false" customHeight="false" outlineLevel="0" collapsed="false">
      <c r="G321" s="174"/>
    </row>
    <row r="322" customFormat="false" ht="15.75" hidden="false" customHeight="false" outlineLevel="0" collapsed="false">
      <c r="G322" s="174"/>
    </row>
    <row r="323" customFormat="false" ht="15.75" hidden="false" customHeight="false" outlineLevel="0" collapsed="false">
      <c r="G323" s="174"/>
    </row>
    <row r="324" customFormat="false" ht="15.75" hidden="false" customHeight="false" outlineLevel="0" collapsed="false">
      <c r="G324" s="174"/>
    </row>
    <row r="325" customFormat="false" ht="15.75" hidden="false" customHeight="false" outlineLevel="0" collapsed="false">
      <c r="G325" s="174"/>
    </row>
    <row r="326" customFormat="false" ht="15.75" hidden="false" customHeight="false" outlineLevel="0" collapsed="false">
      <c r="G326" s="174"/>
    </row>
    <row r="327" customFormat="false" ht="15.75" hidden="false" customHeight="false" outlineLevel="0" collapsed="false">
      <c r="G327" s="174"/>
    </row>
    <row r="328" customFormat="false" ht="15.75" hidden="false" customHeight="false" outlineLevel="0" collapsed="false">
      <c r="G328" s="174"/>
    </row>
    <row r="329" customFormat="false" ht="15.75" hidden="false" customHeight="false" outlineLevel="0" collapsed="false">
      <c r="G329" s="174"/>
    </row>
    <row r="330" customFormat="false" ht="15.75" hidden="false" customHeight="false" outlineLevel="0" collapsed="false">
      <c r="G330" s="174"/>
    </row>
    <row r="331" customFormat="false" ht="15.75" hidden="false" customHeight="false" outlineLevel="0" collapsed="false">
      <c r="G331" s="174"/>
    </row>
    <row r="332" customFormat="false" ht="15.75" hidden="false" customHeight="false" outlineLevel="0" collapsed="false">
      <c r="G332" s="174"/>
    </row>
    <row r="333" customFormat="false" ht="15.75" hidden="false" customHeight="false" outlineLevel="0" collapsed="false">
      <c r="G333" s="174"/>
    </row>
    <row r="334" customFormat="false" ht="15.75" hidden="false" customHeight="false" outlineLevel="0" collapsed="false">
      <c r="G334" s="174"/>
    </row>
    <row r="335" customFormat="false" ht="15.75" hidden="false" customHeight="false" outlineLevel="0" collapsed="false">
      <c r="G335" s="174"/>
    </row>
    <row r="336" customFormat="false" ht="15.75" hidden="false" customHeight="false" outlineLevel="0" collapsed="false">
      <c r="G336" s="174"/>
    </row>
    <row r="337" customFormat="false" ht="15.75" hidden="false" customHeight="false" outlineLevel="0" collapsed="false">
      <c r="G337" s="174"/>
    </row>
    <row r="338" customFormat="false" ht="15.75" hidden="false" customHeight="false" outlineLevel="0" collapsed="false">
      <c r="G338" s="174"/>
    </row>
    <row r="339" customFormat="false" ht="15.75" hidden="false" customHeight="false" outlineLevel="0" collapsed="false">
      <c r="G339" s="174"/>
    </row>
    <row r="340" customFormat="false" ht="15.75" hidden="false" customHeight="false" outlineLevel="0" collapsed="false">
      <c r="G340" s="174"/>
    </row>
    <row r="341" customFormat="false" ht="15.75" hidden="false" customHeight="false" outlineLevel="0" collapsed="false">
      <c r="G341" s="174"/>
    </row>
    <row r="342" customFormat="false" ht="15.75" hidden="false" customHeight="false" outlineLevel="0" collapsed="false">
      <c r="G342" s="174"/>
    </row>
    <row r="343" customFormat="false" ht="15.75" hidden="false" customHeight="false" outlineLevel="0" collapsed="false">
      <c r="G343" s="174"/>
    </row>
    <row r="344" customFormat="false" ht="15.75" hidden="false" customHeight="false" outlineLevel="0" collapsed="false">
      <c r="G344" s="174"/>
    </row>
    <row r="345" customFormat="false" ht="15.75" hidden="false" customHeight="false" outlineLevel="0" collapsed="false">
      <c r="G345" s="174"/>
    </row>
    <row r="346" customFormat="false" ht="15.75" hidden="false" customHeight="false" outlineLevel="0" collapsed="false">
      <c r="G346" s="174"/>
    </row>
    <row r="347" customFormat="false" ht="15.75" hidden="false" customHeight="false" outlineLevel="0" collapsed="false">
      <c r="G347" s="174"/>
    </row>
    <row r="348" customFormat="false" ht="15.75" hidden="false" customHeight="false" outlineLevel="0" collapsed="false">
      <c r="G348" s="174"/>
    </row>
    <row r="349" customFormat="false" ht="15.75" hidden="false" customHeight="false" outlineLevel="0" collapsed="false">
      <c r="G349" s="174"/>
    </row>
    <row r="350" customFormat="false" ht="15.75" hidden="false" customHeight="false" outlineLevel="0" collapsed="false">
      <c r="G350" s="174"/>
    </row>
    <row r="351" customFormat="false" ht="15.75" hidden="false" customHeight="false" outlineLevel="0" collapsed="false">
      <c r="G351" s="174"/>
    </row>
    <row r="352" customFormat="false" ht="15.75" hidden="false" customHeight="false" outlineLevel="0" collapsed="false">
      <c r="G352" s="174"/>
    </row>
    <row r="353" customFormat="false" ht="15.75" hidden="false" customHeight="false" outlineLevel="0" collapsed="false">
      <c r="G353" s="174"/>
    </row>
    <row r="354" customFormat="false" ht="15.75" hidden="false" customHeight="false" outlineLevel="0" collapsed="false">
      <c r="G354" s="174"/>
    </row>
    <row r="355" customFormat="false" ht="15.75" hidden="false" customHeight="false" outlineLevel="0" collapsed="false">
      <c r="G355" s="174"/>
    </row>
    <row r="356" customFormat="false" ht="15.75" hidden="false" customHeight="false" outlineLevel="0" collapsed="false">
      <c r="G356" s="174"/>
    </row>
    <row r="357" customFormat="false" ht="15.75" hidden="false" customHeight="false" outlineLevel="0" collapsed="false">
      <c r="G357" s="174"/>
    </row>
    <row r="358" customFormat="false" ht="15.75" hidden="false" customHeight="false" outlineLevel="0" collapsed="false">
      <c r="G358" s="174"/>
    </row>
    <row r="359" customFormat="false" ht="15.75" hidden="false" customHeight="false" outlineLevel="0" collapsed="false">
      <c r="G359" s="174"/>
    </row>
    <row r="360" customFormat="false" ht="15.75" hidden="false" customHeight="false" outlineLevel="0" collapsed="false">
      <c r="G360" s="174"/>
    </row>
    <row r="361" customFormat="false" ht="15.75" hidden="false" customHeight="false" outlineLevel="0" collapsed="false">
      <c r="G361" s="174"/>
    </row>
    <row r="362" customFormat="false" ht="15.75" hidden="false" customHeight="false" outlineLevel="0" collapsed="false">
      <c r="G362" s="174"/>
    </row>
    <row r="363" customFormat="false" ht="15.75" hidden="false" customHeight="false" outlineLevel="0" collapsed="false">
      <c r="G363" s="174"/>
    </row>
    <row r="364" customFormat="false" ht="15.75" hidden="false" customHeight="false" outlineLevel="0" collapsed="false">
      <c r="G364" s="174"/>
    </row>
    <row r="365" customFormat="false" ht="15.75" hidden="false" customHeight="false" outlineLevel="0" collapsed="false">
      <c r="G365" s="174"/>
    </row>
    <row r="366" customFormat="false" ht="15.75" hidden="false" customHeight="false" outlineLevel="0" collapsed="false">
      <c r="G366" s="174"/>
    </row>
    <row r="367" customFormat="false" ht="15.75" hidden="false" customHeight="false" outlineLevel="0" collapsed="false">
      <c r="G367" s="174"/>
    </row>
    <row r="368" customFormat="false" ht="15.75" hidden="false" customHeight="false" outlineLevel="0" collapsed="false">
      <c r="G368" s="174"/>
    </row>
    <row r="369" customFormat="false" ht="15.75" hidden="false" customHeight="false" outlineLevel="0" collapsed="false">
      <c r="G369" s="174"/>
    </row>
    <row r="370" customFormat="false" ht="15.75" hidden="false" customHeight="false" outlineLevel="0" collapsed="false">
      <c r="G370" s="174"/>
    </row>
    <row r="371" customFormat="false" ht="15.75" hidden="false" customHeight="false" outlineLevel="0" collapsed="false">
      <c r="G371" s="174"/>
    </row>
    <row r="372" customFormat="false" ht="15.75" hidden="false" customHeight="false" outlineLevel="0" collapsed="false">
      <c r="G372" s="174"/>
    </row>
    <row r="373" customFormat="false" ht="15.75" hidden="false" customHeight="false" outlineLevel="0" collapsed="false">
      <c r="G373" s="174"/>
    </row>
    <row r="374" customFormat="false" ht="15.75" hidden="false" customHeight="false" outlineLevel="0" collapsed="false">
      <c r="G374" s="174"/>
    </row>
    <row r="375" customFormat="false" ht="15.75" hidden="false" customHeight="false" outlineLevel="0" collapsed="false">
      <c r="G375" s="174"/>
    </row>
    <row r="376" customFormat="false" ht="15.75" hidden="false" customHeight="false" outlineLevel="0" collapsed="false">
      <c r="G376" s="174"/>
    </row>
    <row r="377" customFormat="false" ht="15.75" hidden="false" customHeight="false" outlineLevel="0" collapsed="false">
      <c r="G377" s="174"/>
    </row>
    <row r="378" customFormat="false" ht="15.75" hidden="false" customHeight="false" outlineLevel="0" collapsed="false">
      <c r="G378" s="174"/>
    </row>
    <row r="379" customFormat="false" ht="15.75" hidden="false" customHeight="false" outlineLevel="0" collapsed="false">
      <c r="G379" s="174"/>
    </row>
    <row r="380" customFormat="false" ht="15.75" hidden="false" customHeight="false" outlineLevel="0" collapsed="false">
      <c r="G380" s="174"/>
    </row>
    <row r="381" customFormat="false" ht="15.75" hidden="false" customHeight="false" outlineLevel="0" collapsed="false">
      <c r="G381" s="174"/>
    </row>
    <row r="382" customFormat="false" ht="15.75" hidden="false" customHeight="false" outlineLevel="0" collapsed="false">
      <c r="G382" s="174"/>
    </row>
    <row r="383" customFormat="false" ht="15.75" hidden="false" customHeight="false" outlineLevel="0" collapsed="false">
      <c r="G383" s="174"/>
    </row>
    <row r="384" customFormat="false" ht="15.75" hidden="false" customHeight="false" outlineLevel="0" collapsed="false">
      <c r="G384" s="174"/>
    </row>
    <row r="385" customFormat="false" ht="15.75" hidden="false" customHeight="false" outlineLevel="0" collapsed="false">
      <c r="G385" s="174"/>
    </row>
    <row r="386" customFormat="false" ht="15.75" hidden="false" customHeight="false" outlineLevel="0" collapsed="false">
      <c r="G386" s="174"/>
    </row>
    <row r="387" customFormat="false" ht="15.75" hidden="false" customHeight="false" outlineLevel="0" collapsed="false">
      <c r="G387" s="174"/>
    </row>
    <row r="388" customFormat="false" ht="15.75" hidden="false" customHeight="false" outlineLevel="0" collapsed="false">
      <c r="G388" s="174"/>
    </row>
    <row r="389" customFormat="false" ht="15.75" hidden="false" customHeight="false" outlineLevel="0" collapsed="false">
      <c r="G389" s="174"/>
    </row>
    <row r="390" customFormat="false" ht="15.75" hidden="false" customHeight="false" outlineLevel="0" collapsed="false">
      <c r="G390" s="174"/>
    </row>
    <row r="391" customFormat="false" ht="15.75" hidden="false" customHeight="false" outlineLevel="0" collapsed="false">
      <c r="G391" s="174"/>
    </row>
    <row r="392" customFormat="false" ht="15.75" hidden="false" customHeight="false" outlineLevel="0" collapsed="false">
      <c r="G392" s="174"/>
    </row>
    <row r="393" customFormat="false" ht="15.75" hidden="false" customHeight="false" outlineLevel="0" collapsed="false">
      <c r="G393" s="174"/>
    </row>
    <row r="394" customFormat="false" ht="15.75" hidden="false" customHeight="false" outlineLevel="0" collapsed="false">
      <c r="G394" s="174"/>
    </row>
    <row r="395" customFormat="false" ht="15.75" hidden="false" customHeight="false" outlineLevel="0" collapsed="false">
      <c r="G395" s="174"/>
    </row>
    <row r="396" customFormat="false" ht="15.75" hidden="false" customHeight="false" outlineLevel="0" collapsed="false">
      <c r="G396" s="174"/>
    </row>
    <row r="397" customFormat="false" ht="15.75" hidden="false" customHeight="false" outlineLevel="0" collapsed="false">
      <c r="G397" s="174"/>
    </row>
    <row r="398" customFormat="false" ht="15.75" hidden="false" customHeight="false" outlineLevel="0" collapsed="false">
      <c r="G398" s="174"/>
    </row>
    <row r="399" customFormat="false" ht="15.75" hidden="false" customHeight="false" outlineLevel="0" collapsed="false">
      <c r="G399" s="174"/>
    </row>
    <row r="400" customFormat="false" ht="15.75" hidden="false" customHeight="false" outlineLevel="0" collapsed="false">
      <c r="G400" s="174"/>
    </row>
    <row r="401" customFormat="false" ht="15.75" hidden="false" customHeight="false" outlineLevel="0" collapsed="false">
      <c r="G401" s="174"/>
    </row>
    <row r="402" customFormat="false" ht="15.75" hidden="false" customHeight="false" outlineLevel="0" collapsed="false">
      <c r="G402" s="174"/>
    </row>
    <row r="403" customFormat="false" ht="15.75" hidden="false" customHeight="false" outlineLevel="0" collapsed="false">
      <c r="G403" s="174"/>
    </row>
    <row r="404" customFormat="false" ht="15.75" hidden="false" customHeight="false" outlineLevel="0" collapsed="false">
      <c r="G404" s="174"/>
    </row>
    <row r="405" customFormat="false" ht="15.75" hidden="false" customHeight="false" outlineLevel="0" collapsed="false">
      <c r="G405" s="174"/>
    </row>
    <row r="406" customFormat="false" ht="15.75" hidden="false" customHeight="false" outlineLevel="0" collapsed="false">
      <c r="G406" s="174"/>
    </row>
    <row r="407" customFormat="false" ht="15.75" hidden="false" customHeight="false" outlineLevel="0" collapsed="false">
      <c r="G407" s="174"/>
    </row>
    <row r="408" customFormat="false" ht="15.75" hidden="false" customHeight="false" outlineLevel="0" collapsed="false">
      <c r="G408" s="174"/>
    </row>
    <row r="409" customFormat="false" ht="15.75" hidden="false" customHeight="false" outlineLevel="0" collapsed="false">
      <c r="G409" s="174"/>
    </row>
    <row r="410" customFormat="false" ht="15.75" hidden="false" customHeight="false" outlineLevel="0" collapsed="false">
      <c r="G410" s="174"/>
    </row>
    <row r="411" customFormat="false" ht="15.75" hidden="false" customHeight="false" outlineLevel="0" collapsed="false">
      <c r="G411" s="174"/>
    </row>
    <row r="412" customFormat="false" ht="15.75" hidden="false" customHeight="false" outlineLevel="0" collapsed="false">
      <c r="G412" s="174"/>
    </row>
    <row r="413" customFormat="false" ht="15.75" hidden="false" customHeight="false" outlineLevel="0" collapsed="false">
      <c r="G413" s="174"/>
    </row>
    <row r="414" customFormat="false" ht="15.75" hidden="false" customHeight="false" outlineLevel="0" collapsed="false">
      <c r="G414" s="174"/>
    </row>
    <row r="415" customFormat="false" ht="15.75" hidden="false" customHeight="false" outlineLevel="0" collapsed="false">
      <c r="G415" s="174"/>
    </row>
    <row r="416" customFormat="false" ht="15.75" hidden="false" customHeight="false" outlineLevel="0" collapsed="false">
      <c r="G416" s="174"/>
    </row>
    <row r="417" customFormat="false" ht="15.75" hidden="false" customHeight="false" outlineLevel="0" collapsed="false">
      <c r="G417" s="174"/>
    </row>
    <row r="418" customFormat="false" ht="15.75" hidden="false" customHeight="false" outlineLevel="0" collapsed="false">
      <c r="G418" s="174"/>
    </row>
    <row r="419" customFormat="false" ht="15.75" hidden="false" customHeight="false" outlineLevel="0" collapsed="false">
      <c r="G419" s="174"/>
    </row>
    <row r="420" customFormat="false" ht="15.75" hidden="false" customHeight="false" outlineLevel="0" collapsed="false">
      <c r="G420" s="174"/>
    </row>
    <row r="421" customFormat="false" ht="15.75" hidden="false" customHeight="false" outlineLevel="0" collapsed="false">
      <c r="G421" s="174"/>
    </row>
    <row r="422" customFormat="false" ht="15.75" hidden="false" customHeight="false" outlineLevel="0" collapsed="false">
      <c r="G422" s="174"/>
    </row>
    <row r="423" customFormat="false" ht="15.75" hidden="false" customHeight="false" outlineLevel="0" collapsed="false">
      <c r="G423" s="174"/>
    </row>
    <row r="424" customFormat="false" ht="15.75" hidden="false" customHeight="false" outlineLevel="0" collapsed="false">
      <c r="G424" s="174"/>
    </row>
    <row r="425" customFormat="false" ht="15.75" hidden="false" customHeight="false" outlineLevel="0" collapsed="false">
      <c r="G425" s="174"/>
    </row>
    <row r="426" customFormat="false" ht="15.75" hidden="false" customHeight="false" outlineLevel="0" collapsed="false">
      <c r="G426" s="174"/>
    </row>
    <row r="427" customFormat="false" ht="15.75" hidden="false" customHeight="false" outlineLevel="0" collapsed="false">
      <c r="G427" s="174"/>
    </row>
    <row r="428" customFormat="false" ht="15.75" hidden="false" customHeight="false" outlineLevel="0" collapsed="false">
      <c r="G428" s="174"/>
    </row>
    <row r="429" customFormat="false" ht="15.75" hidden="false" customHeight="false" outlineLevel="0" collapsed="false">
      <c r="G429" s="174"/>
    </row>
    <row r="430" customFormat="false" ht="15.75" hidden="false" customHeight="false" outlineLevel="0" collapsed="false">
      <c r="G430" s="174"/>
    </row>
    <row r="431" customFormat="false" ht="15.75" hidden="false" customHeight="false" outlineLevel="0" collapsed="false">
      <c r="G431" s="174"/>
    </row>
    <row r="432" customFormat="false" ht="15.75" hidden="false" customHeight="false" outlineLevel="0" collapsed="false">
      <c r="G432" s="174"/>
    </row>
    <row r="433" customFormat="false" ht="15.75" hidden="false" customHeight="false" outlineLevel="0" collapsed="false">
      <c r="G433" s="174"/>
    </row>
    <row r="434" customFormat="false" ht="15.75" hidden="false" customHeight="false" outlineLevel="0" collapsed="false">
      <c r="G434" s="174"/>
    </row>
    <row r="435" customFormat="false" ht="15.75" hidden="false" customHeight="false" outlineLevel="0" collapsed="false">
      <c r="G435" s="174"/>
    </row>
    <row r="436" customFormat="false" ht="15.75" hidden="false" customHeight="false" outlineLevel="0" collapsed="false">
      <c r="G436" s="174"/>
    </row>
    <row r="437" customFormat="false" ht="15.75" hidden="false" customHeight="false" outlineLevel="0" collapsed="false">
      <c r="G437" s="174"/>
    </row>
    <row r="438" customFormat="false" ht="15.75" hidden="false" customHeight="false" outlineLevel="0" collapsed="false">
      <c r="G438" s="174"/>
    </row>
    <row r="439" customFormat="false" ht="15.75" hidden="false" customHeight="false" outlineLevel="0" collapsed="false">
      <c r="G439" s="174"/>
    </row>
    <row r="440" customFormat="false" ht="15.75" hidden="false" customHeight="false" outlineLevel="0" collapsed="false">
      <c r="G440" s="174"/>
    </row>
    <row r="441" customFormat="false" ht="15.75" hidden="false" customHeight="false" outlineLevel="0" collapsed="false">
      <c r="G441" s="174"/>
    </row>
    <row r="442" customFormat="false" ht="15.75" hidden="false" customHeight="false" outlineLevel="0" collapsed="false">
      <c r="G442" s="174"/>
    </row>
    <row r="443" customFormat="false" ht="15.75" hidden="false" customHeight="false" outlineLevel="0" collapsed="false">
      <c r="G443" s="174"/>
    </row>
    <row r="444" customFormat="false" ht="15.75" hidden="false" customHeight="false" outlineLevel="0" collapsed="false">
      <c r="G444" s="174"/>
    </row>
    <row r="445" customFormat="false" ht="15.75" hidden="false" customHeight="false" outlineLevel="0" collapsed="false">
      <c r="G445" s="174"/>
    </row>
    <row r="446" customFormat="false" ht="15.75" hidden="false" customHeight="false" outlineLevel="0" collapsed="false">
      <c r="G446" s="174"/>
    </row>
    <row r="447" customFormat="false" ht="15.75" hidden="false" customHeight="false" outlineLevel="0" collapsed="false">
      <c r="G447" s="174"/>
    </row>
    <row r="448" customFormat="false" ht="15.75" hidden="false" customHeight="false" outlineLevel="0" collapsed="false">
      <c r="G448" s="174"/>
    </row>
    <row r="449" customFormat="false" ht="15.75" hidden="false" customHeight="false" outlineLevel="0" collapsed="false">
      <c r="G449" s="174"/>
    </row>
    <row r="450" customFormat="false" ht="15.75" hidden="false" customHeight="false" outlineLevel="0" collapsed="false">
      <c r="G450" s="174"/>
    </row>
    <row r="451" customFormat="false" ht="15.75" hidden="false" customHeight="false" outlineLevel="0" collapsed="false">
      <c r="G451" s="174"/>
    </row>
    <row r="452" customFormat="false" ht="15.75" hidden="false" customHeight="false" outlineLevel="0" collapsed="false">
      <c r="G452" s="174"/>
    </row>
    <row r="453" customFormat="false" ht="15.75" hidden="false" customHeight="false" outlineLevel="0" collapsed="false">
      <c r="G453" s="174"/>
    </row>
    <row r="454" customFormat="false" ht="15.75" hidden="false" customHeight="false" outlineLevel="0" collapsed="false">
      <c r="G454" s="174"/>
    </row>
    <row r="455" customFormat="false" ht="15.75" hidden="false" customHeight="false" outlineLevel="0" collapsed="false">
      <c r="G455" s="174"/>
    </row>
    <row r="456" customFormat="false" ht="15.75" hidden="false" customHeight="false" outlineLevel="0" collapsed="false">
      <c r="G456" s="174"/>
    </row>
    <row r="457" customFormat="false" ht="15.75" hidden="false" customHeight="false" outlineLevel="0" collapsed="false">
      <c r="G457" s="174"/>
    </row>
    <row r="458" customFormat="false" ht="15.75" hidden="false" customHeight="false" outlineLevel="0" collapsed="false">
      <c r="G458" s="174"/>
    </row>
    <row r="459" customFormat="false" ht="15.75" hidden="false" customHeight="false" outlineLevel="0" collapsed="false">
      <c r="G459" s="174"/>
    </row>
    <row r="460" customFormat="false" ht="15.75" hidden="false" customHeight="false" outlineLevel="0" collapsed="false">
      <c r="G460" s="174"/>
    </row>
    <row r="461" customFormat="false" ht="15.75" hidden="false" customHeight="false" outlineLevel="0" collapsed="false">
      <c r="G461" s="174"/>
    </row>
    <row r="462" customFormat="false" ht="15.75" hidden="false" customHeight="false" outlineLevel="0" collapsed="false">
      <c r="G462" s="174"/>
    </row>
    <row r="463" customFormat="false" ht="15.75" hidden="false" customHeight="false" outlineLevel="0" collapsed="false">
      <c r="G463" s="174"/>
    </row>
    <row r="464" customFormat="false" ht="15.75" hidden="false" customHeight="false" outlineLevel="0" collapsed="false">
      <c r="G464" s="174"/>
    </row>
    <row r="465" customFormat="false" ht="15.75" hidden="false" customHeight="false" outlineLevel="0" collapsed="false">
      <c r="G465" s="174"/>
    </row>
    <row r="466" customFormat="false" ht="15.75" hidden="false" customHeight="false" outlineLevel="0" collapsed="false">
      <c r="G466" s="174"/>
    </row>
    <row r="467" customFormat="false" ht="15.75" hidden="false" customHeight="false" outlineLevel="0" collapsed="false">
      <c r="G467" s="174"/>
    </row>
    <row r="468" customFormat="false" ht="15.75" hidden="false" customHeight="false" outlineLevel="0" collapsed="false">
      <c r="G468" s="174"/>
    </row>
    <row r="469" customFormat="false" ht="15.75" hidden="false" customHeight="false" outlineLevel="0" collapsed="false">
      <c r="G469" s="174"/>
    </row>
    <row r="470" customFormat="false" ht="15.75" hidden="false" customHeight="false" outlineLevel="0" collapsed="false">
      <c r="G470" s="174"/>
    </row>
    <row r="471" customFormat="false" ht="15.75" hidden="false" customHeight="false" outlineLevel="0" collapsed="false">
      <c r="G471" s="174"/>
    </row>
    <row r="472" customFormat="false" ht="15.75" hidden="false" customHeight="false" outlineLevel="0" collapsed="false">
      <c r="G472" s="174"/>
    </row>
    <row r="473" customFormat="false" ht="15.75" hidden="false" customHeight="false" outlineLevel="0" collapsed="false">
      <c r="G473" s="174"/>
    </row>
    <row r="474" customFormat="false" ht="15.75" hidden="false" customHeight="false" outlineLevel="0" collapsed="false">
      <c r="G474" s="174"/>
    </row>
    <row r="475" customFormat="false" ht="15.75" hidden="false" customHeight="false" outlineLevel="0" collapsed="false">
      <c r="G475" s="174"/>
    </row>
    <row r="476" customFormat="false" ht="15.75" hidden="false" customHeight="false" outlineLevel="0" collapsed="false">
      <c r="G476" s="174"/>
    </row>
    <row r="477" customFormat="false" ht="15.75" hidden="false" customHeight="false" outlineLevel="0" collapsed="false">
      <c r="G477" s="174"/>
    </row>
    <row r="478" customFormat="false" ht="15.75" hidden="false" customHeight="false" outlineLevel="0" collapsed="false">
      <c r="G478" s="174"/>
    </row>
    <row r="479" customFormat="false" ht="15.75" hidden="false" customHeight="false" outlineLevel="0" collapsed="false">
      <c r="G479" s="174"/>
    </row>
    <row r="480" customFormat="false" ht="15.75" hidden="false" customHeight="false" outlineLevel="0" collapsed="false">
      <c r="G480" s="174"/>
    </row>
    <row r="481" customFormat="false" ht="15.75" hidden="false" customHeight="false" outlineLevel="0" collapsed="false">
      <c r="G481" s="174"/>
    </row>
    <row r="482" customFormat="false" ht="15.75" hidden="false" customHeight="false" outlineLevel="0" collapsed="false">
      <c r="G482" s="174"/>
    </row>
    <row r="483" customFormat="false" ht="15.75" hidden="false" customHeight="false" outlineLevel="0" collapsed="false">
      <c r="G483" s="174"/>
    </row>
    <row r="484" customFormat="false" ht="15.75" hidden="false" customHeight="false" outlineLevel="0" collapsed="false">
      <c r="G484" s="174"/>
    </row>
    <row r="485" customFormat="false" ht="15.75" hidden="false" customHeight="false" outlineLevel="0" collapsed="false">
      <c r="G485" s="174"/>
    </row>
    <row r="486" customFormat="false" ht="15.75" hidden="false" customHeight="false" outlineLevel="0" collapsed="false">
      <c r="G486" s="174"/>
    </row>
    <row r="487" customFormat="false" ht="15.75" hidden="false" customHeight="false" outlineLevel="0" collapsed="false">
      <c r="G487" s="174"/>
    </row>
    <row r="488" customFormat="false" ht="15.75" hidden="false" customHeight="false" outlineLevel="0" collapsed="false">
      <c r="G488" s="174"/>
    </row>
    <row r="489" customFormat="false" ht="15.75" hidden="false" customHeight="false" outlineLevel="0" collapsed="false">
      <c r="G489" s="174"/>
    </row>
    <row r="490" customFormat="false" ht="15.75" hidden="false" customHeight="false" outlineLevel="0" collapsed="false">
      <c r="G490" s="174"/>
    </row>
    <row r="491" customFormat="false" ht="15.75" hidden="false" customHeight="false" outlineLevel="0" collapsed="false">
      <c r="G491" s="174"/>
    </row>
    <row r="492" customFormat="false" ht="15.75" hidden="false" customHeight="false" outlineLevel="0" collapsed="false">
      <c r="G492" s="174"/>
    </row>
    <row r="493" customFormat="false" ht="15.75" hidden="false" customHeight="false" outlineLevel="0" collapsed="false">
      <c r="G493" s="174"/>
    </row>
    <row r="494" customFormat="false" ht="15.75" hidden="false" customHeight="false" outlineLevel="0" collapsed="false">
      <c r="G494" s="174"/>
    </row>
    <row r="495" customFormat="false" ht="15.75" hidden="false" customHeight="false" outlineLevel="0" collapsed="false">
      <c r="G495" s="174"/>
    </row>
    <row r="496" customFormat="false" ht="15.75" hidden="false" customHeight="false" outlineLevel="0" collapsed="false">
      <c r="G496" s="174"/>
    </row>
    <row r="497" customFormat="false" ht="15.75" hidden="false" customHeight="false" outlineLevel="0" collapsed="false">
      <c r="G497" s="174"/>
    </row>
    <row r="498" customFormat="false" ht="15.75" hidden="false" customHeight="false" outlineLevel="0" collapsed="false">
      <c r="G498" s="174"/>
    </row>
    <row r="499" customFormat="false" ht="15.75" hidden="false" customHeight="false" outlineLevel="0" collapsed="false">
      <c r="G499" s="174"/>
    </row>
    <row r="500" customFormat="false" ht="15.75" hidden="false" customHeight="false" outlineLevel="0" collapsed="false">
      <c r="G500" s="174"/>
    </row>
    <row r="501" customFormat="false" ht="15.75" hidden="false" customHeight="false" outlineLevel="0" collapsed="false">
      <c r="G501" s="174"/>
    </row>
    <row r="502" customFormat="false" ht="15.75" hidden="false" customHeight="false" outlineLevel="0" collapsed="false">
      <c r="G502" s="174"/>
    </row>
    <row r="503" customFormat="false" ht="15.75" hidden="false" customHeight="false" outlineLevel="0" collapsed="false">
      <c r="G503" s="174"/>
    </row>
    <row r="504" customFormat="false" ht="15.75" hidden="false" customHeight="false" outlineLevel="0" collapsed="false">
      <c r="G504" s="174"/>
    </row>
    <row r="505" customFormat="false" ht="15.75" hidden="false" customHeight="false" outlineLevel="0" collapsed="false">
      <c r="G505" s="174"/>
    </row>
    <row r="506" customFormat="false" ht="15.75" hidden="false" customHeight="false" outlineLevel="0" collapsed="false">
      <c r="G506" s="174"/>
    </row>
    <row r="507" customFormat="false" ht="15.75" hidden="false" customHeight="false" outlineLevel="0" collapsed="false">
      <c r="G507" s="174"/>
    </row>
    <row r="508" customFormat="false" ht="15.75" hidden="false" customHeight="false" outlineLevel="0" collapsed="false">
      <c r="G508" s="174"/>
    </row>
    <row r="509" customFormat="false" ht="15.75" hidden="false" customHeight="false" outlineLevel="0" collapsed="false">
      <c r="G509" s="174"/>
    </row>
    <row r="510" customFormat="false" ht="15.75" hidden="false" customHeight="false" outlineLevel="0" collapsed="false">
      <c r="G510" s="174"/>
    </row>
    <row r="511" customFormat="false" ht="15.75" hidden="false" customHeight="false" outlineLevel="0" collapsed="false">
      <c r="G511" s="174"/>
    </row>
    <row r="512" customFormat="false" ht="15.75" hidden="false" customHeight="false" outlineLevel="0" collapsed="false">
      <c r="G512" s="174"/>
    </row>
    <row r="513" customFormat="false" ht="15.75" hidden="false" customHeight="false" outlineLevel="0" collapsed="false">
      <c r="G513" s="174"/>
    </row>
    <row r="514" customFormat="false" ht="15.75" hidden="false" customHeight="false" outlineLevel="0" collapsed="false">
      <c r="G514" s="174"/>
    </row>
    <row r="515" customFormat="false" ht="15.75" hidden="false" customHeight="false" outlineLevel="0" collapsed="false">
      <c r="G515" s="174"/>
    </row>
    <row r="516" customFormat="false" ht="15.75" hidden="false" customHeight="false" outlineLevel="0" collapsed="false">
      <c r="G516" s="174"/>
    </row>
    <row r="517" customFormat="false" ht="15.75" hidden="false" customHeight="false" outlineLevel="0" collapsed="false">
      <c r="G517" s="174"/>
    </row>
    <row r="518" customFormat="false" ht="15.75" hidden="false" customHeight="false" outlineLevel="0" collapsed="false">
      <c r="G518" s="174"/>
    </row>
    <row r="519" customFormat="false" ht="15.75" hidden="false" customHeight="false" outlineLevel="0" collapsed="false">
      <c r="G519" s="174"/>
    </row>
    <row r="520" customFormat="false" ht="15.75" hidden="false" customHeight="false" outlineLevel="0" collapsed="false">
      <c r="G520" s="174"/>
    </row>
    <row r="521" customFormat="false" ht="15.75" hidden="false" customHeight="false" outlineLevel="0" collapsed="false">
      <c r="G521" s="174"/>
    </row>
    <row r="522" customFormat="false" ht="15.75" hidden="false" customHeight="false" outlineLevel="0" collapsed="false">
      <c r="G522" s="174"/>
    </row>
    <row r="523" customFormat="false" ht="15.75" hidden="false" customHeight="false" outlineLevel="0" collapsed="false">
      <c r="G523" s="174"/>
    </row>
    <row r="524" customFormat="false" ht="15.75" hidden="false" customHeight="false" outlineLevel="0" collapsed="false">
      <c r="G524" s="174"/>
    </row>
    <row r="525" customFormat="false" ht="15.75" hidden="false" customHeight="false" outlineLevel="0" collapsed="false">
      <c r="G525" s="174"/>
    </row>
    <row r="526" customFormat="false" ht="15.75" hidden="false" customHeight="false" outlineLevel="0" collapsed="false">
      <c r="G526" s="174"/>
    </row>
    <row r="527" customFormat="false" ht="15.75" hidden="false" customHeight="false" outlineLevel="0" collapsed="false">
      <c r="G527" s="174"/>
    </row>
    <row r="528" customFormat="false" ht="15.75" hidden="false" customHeight="false" outlineLevel="0" collapsed="false">
      <c r="G528" s="174"/>
    </row>
    <row r="529" customFormat="false" ht="15.75" hidden="false" customHeight="false" outlineLevel="0" collapsed="false">
      <c r="G529" s="174"/>
    </row>
    <row r="530" customFormat="false" ht="15.75" hidden="false" customHeight="false" outlineLevel="0" collapsed="false">
      <c r="G530" s="174"/>
    </row>
    <row r="531" customFormat="false" ht="15.75" hidden="false" customHeight="false" outlineLevel="0" collapsed="false">
      <c r="G531" s="174"/>
    </row>
    <row r="532" customFormat="false" ht="15.75" hidden="false" customHeight="false" outlineLevel="0" collapsed="false">
      <c r="G532" s="174"/>
    </row>
    <row r="533" customFormat="false" ht="15.75" hidden="false" customHeight="false" outlineLevel="0" collapsed="false">
      <c r="G533" s="174"/>
    </row>
    <row r="534" customFormat="false" ht="15.75" hidden="false" customHeight="false" outlineLevel="0" collapsed="false">
      <c r="G534" s="174"/>
    </row>
    <row r="535" customFormat="false" ht="15.75" hidden="false" customHeight="false" outlineLevel="0" collapsed="false">
      <c r="G535" s="174"/>
    </row>
    <row r="536" customFormat="false" ht="15.75" hidden="false" customHeight="false" outlineLevel="0" collapsed="false">
      <c r="G536" s="174"/>
    </row>
    <row r="537" customFormat="false" ht="15.75" hidden="false" customHeight="false" outlineLevel="0" collapsed="false">
      <c r="G537" s="174"/>
    </row>
    <row r="538" customFormat="false" ht="15.75" hidden="false" customHeight="false" outlineLevel="0" collapsed="false">
      <c r="G538" s="174"/>
    </row>
    <row r="539" customFormat="false" ht="15.75" hidden="false" customHeight="false" outlineLevel="0" collapsed="false">
      <c r="G539" s="174"/>
    </row>
    <row r="540" customFormat="false" ht="15.75" hidden="false" customHeight="false" outlineLevel="0" collapsed="false">
      <c r="G540" s="174"/>
    </row>
    <row r="541" customFormat="false" ht="15.75" hidden="false" customHeight="false" outlineLevel="0" collapsed="false">
      <c r="G541" s="174"/>
    </row>
    <row r="542" customFormat="false" ht="15.75" hidden="false" customHeight="false" outlineLevel="0" collapsed="false">
      <c r="G542" s="174"/>
    </row>
    <row r="543" customFormat="false" ht="15.75" hidden="false" customHeight="false" outlineLevel="0" collapsed="false">
      <c r="G543" s="174"/>
    </row>
    <row r="544" customFormat="false" ht="15.75" hidden="false" customHeight="false" outlineLevel="0" collapsed="false">
      <c r="G544" s="174"/>
    </row>
    <row r="545" customFormat="false" ht="15.75" hidden="false" customHeight="false" outlineLevel="0" collapsed="false">
      <c r="G545" s="174"/>
    </row>
    <row r="546" customFormat="false" ht="15.75" hidden="false" customHeight="false" outlineLevel="0" collapsed="false">
      <c r="G546" s="174"/>
    </row>
    <row r="547" customFormat="false" ht="15.75" hidden="false" customHeight="false" outlineLevel="0" collapsed="false">
      <c r="G547" s="174"/>
    </row>
    <row r="548" customFormat="false" ht="15.75" hidden="false" customHeight="false" outlineLevel="0" collapsed="false">
      <c r="G548" s="174"/>
    </row>
    <row r="549" customFormat="false" ht="15.75" hidden="false" customHeight="false" outlineLevel="0" collapsed="false">
      <c r="G549" s="174"/>
    </row>
    <row r="550" customFormat="false" ht="15.75" hidden="false" customHeight="false" outlineLevel="0" collapsed="false">
      <c r="G550" s="174"/>
    </row>
    <row r="551" customFormat="false" ht="15.75" hidden="false" customHeight="false" outlineLevel="0" collapsed="false">
      <c r="G551" s="174"/>
    </row>
    <row r="552" customFormat="false" ht="15.75" hidden="false" customHeight="false" outlineLevel="0" collapsed="false">
      <c r="G552" s="174"/>
    </row>
    <row r="553" customFormat="false" ht="15.75" hidden="false" customHeight="false" outlineLevel="0" collapsed="false">
      <c r="G553" s="174"/>
    </row>
    <row r="554" customFormat="false" ht="15.75" hidden="false" customHeight="false" outlineLevel="0" collapsed="false">
      <c r="G554" s="174"/>
    </row>
    <row r="555" customFormat="false" ht="15.75" hidden="false" customHeight="false" outlineLevel="0" collapsed="false">
      <c r="G555" s="174"/>
    </row>
    <row r="556" customFormat="false" ht="15.75" hidden="false" customHeight="false" outlineLevel="0" collapsed="false">
      <c r="G556" s="174"/>
    </row>
    <row r="557" customFormat="false" ht="15.75" hidden="false" customHeight="false" outlineLevel="0" collapsed="false">
      <c r="G557" s="174"/>
    </row>
    <row r="558" customFormat="false" ht="15.75" hidden="false" customHeight="false" outlineLevel="0" collapsed="false">
      <c r="G558" s="174"/>
    </row>
    <row r="559" customFormat="false" ht="15.75" hidden="false" customHeight="false" outlineLevel="0" collapsed="false">
      <c r="G559" s="174"/>
    </row>
    <row r="560" customFormat="false" ht="15.75" hidden="false" customHeight="false" outlineLevel="0" collapsed="false">
      <c r="G560" s="174"/>
    </row>
    <row r="561" customFormat="false" ht="15.75" hidden="false" customHeight="false" outlineLevel="0" collapsed="false">
      <c r="G561" s="174"/>
    </row>
    <row r="562" customFormat="false" ht="15.75" hidden="false" customHeight="false" outlineLevel="0" collapsed="false">
      <c r="G562" s="174"/>
    </row>
    <row r="563" customFormat="false" ht="15.75" hidden="false" customHeight="false" outlineLevel="0" collapsed="false">
      <c r="G563" s="174"/>
    </row>
    <row r="564" customFormat="false" ht="15.75" hidden="false" customHeight="false" outlineLevel="0" collapsed="false">
      <c r="G564" s="174"/>
    </row>
    <row r="565" customFormat="false" ht="15.75" hidden="false" customHeight="false" outlineLevel="0" collapsed="false">
      <c r="G565" s="174"/>
    </row>
    <row r="566" customFormat="false" ht="15.75" hidden="false" customHeight="false" outlineLevel="0" collapsed="false">
      <c r="G566" s="174"/>
    </row>
    <row r="567" customFormat="false" ht="15.75" hidden="false" customHeight="false" outlineLevel="0" collapsed="false">
      <c r="G567" s="174"/>
    </row>
    <row r="568" customFormat="false" ht="15.75" hidden="false" customHeight="false" outlineLevel="0" collapsed="false">
      <c r="G568" s="174"/>
    </row>
    <row r="569" customFormat="false" ht="15.75" hidden="false" customHeight="false" outlineLevel="0" collapsed="false">
      <c r="G569" s="174"/>
    </row>
    <row r="570" customFormat="false" ht="15.75" hidden="false" customHeight="false" outlineLevel="0" collapsed="false">
      <c r="G570" s="174"/>
    </row>
    <row r="571" customFormat="false" ht="15.75" hidden="false" customHeight="false" outlineLevel="0" collapsed="false">
      <c r="G571" s="174"/>
    </row>
    <row r="572" customFormat="false" ht="15.75" hidden="false" customHeight="false" outlineLevel="0" collapsed="false">
      <c r="G572" s="174"/>
    </row>
    <row r="573" customFormat="false" ht="15.75" hidden="false" customHeight="false" outlineLevel="0" collapsed="false">
      <c r="G573" s="174"/>
    </row>
    <row r="574" customFormat="false" ht="15.75" hidden="false" customHeight="false" outlineLevel="0" collapsed="false">
      <c r="G574" s="174"/>
    </row>
    <row r="575" customFormat="false" ht="15.75" hidden="false" customHeight="false" outlineLevel="0" collapsed="false">
      <c r="G575" s="174"/>
    </row>
    <row r="576" customFormat="false" ht="15.75" hidden="false" customHeight="false" outlineLevel="0" collapsed="false">
      <c r="G576" s="174"/>
    </row>
    <row r="577" customFormat="false" ht="15.75" hidden="false" customHeight="false" outlineLevel="0" collapsed="false">
      <c r="G577" s="174"/>
    </row>
    <row r="578" customFormat="false" ht="15.75" hidden="false" customHeight="false" outlineLevel="0" collapsed="false">
      <c r="G578" s="174"/>
    </row>
    <row r="579" customFormat="false" ht="15.75" hidden="false" customHeight="false" outlineLevel="0" collapsed="false">
      <c r="G579" s="174"/>
    </row>
    <row r="580" customFormat="false" ht="15.75" hidden="false" customHeight="false" outlineLevel="0" collapsed="false">
      <c r="G580" s="174"/>
    </row>
    <row r="581" customFormat="false" ht="15.75" hidden="false" customHeight="false" outlineLevel="0" collapsed="false">
      <c r="G581" s="174"/>
    </row>
    <row r="582" customFormat="false" ht="15.75" hidden="false" customHeight="false" outlineLevel="0" collapsed="false">
      <c r="G582" s="174"/>
    </row>
    <row r="583" customFormat="false" ht="15.75" hidden="false" customHeight="false" outlineLevel="0" collapsed="false">
      <c r="G583" s="174"/>
    </row>
    <row r="584" customFormat="false" ht="15.75" hidden="false" customHeight="false" outlineLevel="0" collapsed="false">
      <c r="G584" s="174"/>
    </row>
    <row r="585" customFormat="false" ht="15.75" hidden="false" customHeight="false" outlineLevel="0" collapsed="false">
      <c r="G585" s="174"/>
    </row>
    <row r="586" customFormat="false" ht="15.75" hidden="false" customHeight="false" outlineLevel="0" collapsed="false">
      <c r="G586" s="174"/>
    </row>
    <row r="587" customFormat="false" ht="15.75" hidden="false" customHeight="false" outlineLevel="0" collapsed="false">
      <c r="G587" s="174"/>
    </row>
    <row r="588" customFormat="false" ht="15.75" hidden="false" customHeight="false" outlineLevel="0" collapsed="false">
      <c r="G588" s="174"/>
    </row>
    <row r="589" customFormat="false" ht="15.75" hidden="false" customHeight="false" outlineLevel="0" collapsed="false">
      <c r="G589" s="174"/>
    </row>
    <row r="590" customFormat="false" ht="15.75" hidden="false" customHeight="false" outlineLevel="0" collapsed="false">
      <c r="G590" s="174"/>
    </row>
    <row r="591" customFormat="false" ht="15.75" hidden="false" customHeight="false" outlineLevel="0" collapsed="false">
      <c r="G591" s="174"/>
    </row>
    <row r="592" customFormat="false" ht="15.75" hidden="false" customHeight="false" outlineLevel="0" collapsed="false">
      <c r="G592" s="174"/>
    </row>
    <row r="593" customFormat="false" ht="15.75" hidden="false" customHeight="false" outlineLevel="0" collapsed="false">
      <c r="G593" s="174"/>
    </row>
    <row r="594" customFormat="false" ht="15.75" hidden="false" customHeight="false" outlineLevel="0" collapsed="false">
      <c r="G594" s="174"/>
    </row>
    <row r="595" customFormat="false" ht="15.75" hidden="false" customHeight="false" outlineLevel="0" collapsed="false">
      <c r="G595" s="174"/>
    </row>
    <row r="596" customFormat="false" ht="15.75" hidden="false" customHeight="false" outlineLevel="0" collapsed="false">
      <c r="G596" s="174"/>
    </row>
    <row r="597" customFormat="false" ht="15.75" hidden="false" customHeight="false" outlineLevel="0" collapsed="false">
      <c r="G597" s="174"/>
    </row>
    <row r="598" customFormat="false" ht="15.75" hidden="false" customHeight="false" outlineLevel="0" collapsed="false">
      <c r="G598" s="174"/>
    </row>
    <row r="599" customFormat="false" ht="15.75" hidden="false" customHeight="false" outlineLevel="0" collapsed="false">
      <c r="G599" s="174"/>
    </row>
    <row r="600" customFormat="false" ht="15.75" hidden="false" customHeight="false" outlineLevel="0" collapsed="false">
      <c r="G600" s="174"/>
    </row>
    <row r="601" customFormat="false" ht="15.75" hidden="false" customHeight="false" outlineLevel="0" collapsed="false">
      <c r="G601" s="174"/>
    </row>
    <row r="602" customFormat="false" ht="15.75" hidden="false" customHeight="false" outlineLevel="0" collapsed="false">
      <c r="G602" s="174"/>
    </row>
    <row r="603" customFormat="false" ht="15.75" hidden="false" customHeight="false" outlineLevel="0" collapsed="false">
      <c r="G603" s="174"/>
    </row>
    <row r="604" customFormat="false" ht="15.75" hidden="false" customHeight="false" outlineLevel="0" collapsed="false">
      <c r="G604" s="174"/>
    </row>
    <row r="605" customFormat="false" ht="15.75" hidden="false" customHeight="false" outlineLevel="0" collapsed="false">
      <c r="G605" s="174"/>
    </row>
    <row r="606" customFormat="false" ht="15.75" hidden="false" customHeight="false" outlineLevel="0" collapsed="false">
      <c r="G606" s="174"/>
    </row>
    <row r="607" customFormat="false" ht="15.75" hidden="false" customHeight="false" outlineLevel="0" collapsed="false">
      <c r="G607" s="174"/>
    </row>
    <row r="608" customFormat="false" ht="15.75" hidden="false" customHeight="false" outlineLevel="0" collapsed="false">
      <c r="G608" s="174"/>
    </row>
    <row r="609" customFormat="false" ht="15.75" hidden="false" customHeight="false" outlineLevel="0" collapsed="false">
      <c r="G609" s="174"/>
    </row>
    <row r="610" customFormat="false" ht="15.75" hidden="false" customHeight="false" outlineLevel="0" collapsed="false">
      <c r="G610" s="174"/>
    </row>
    <row r="611" customFormat="false" ht="15.75" hidden="false" customHeight="false" outlineLevel="0" collapsed="false">
      <c r="G611" s="174"/>
    </row>
    <row r="612" customFormat="false" ht="15.75" hidden="false" customHeight="false" outlineLevel="0" collapsed="false">
      <c r="G612" s="174"/>
    </row>
    <row r="613" customFormat="false" ht="15.75" hidden="false" customHeight="false" outlineLevel="0" collapsed="false">
      <c r="G613" s="174"/>
    </row>
    <row r="614" customFormat="false" ht="15.75" hidden="false" customHeight="false" outlineLevel="0" collapsed="false">
      <c r="G614" s="174"/>
    </row>
    <row r="615" customFormat="false" ht="15.75" hidden="false" customHeight="false" outlineLevel="0" collapsed="false">
      <c r="G615" s="174"/>
    </row>
    <row r="616" customFormat="false" ht="15.75" hidden="false" customHeight="false" outlineLevel="0" collapsed="false">
      <c r="G616" s="174"/>
    </row>
    <row r="617" customFormat="false" ht="15.75" hidden="false" customHeight="false" outlineLevel="0" collapsed="false">
      <c r="G617" s="174"/>
    </row>
    <row r="618" customFormat="false" ht="15.75" hidden="false" customHeight="false" outlineLevel="0" collapsed="false">
      <c r="G618" s="174"/>
    </row>
    <row r="619" customFormat="false" ht="15.75" hidden="false" customHeight="false" outlineLevel="0" collapsed="false">
      <c r="G619" s="174"/>
    </row>
    <row r="620" customFormat="false" ht="15.75" hidden="false" customHeight="false" outlineLevel="0" collapsed="false">
      <c r="G620" s="174"/>
    </row>
    <row r="621" customFormat="false" ht="15.75" hidden="false" customHeight="false" outlineLevel="0" collapsed="false">
      <c r="G621" s="174"/>
    </row>
    <row r="622" customFormat="false" ht="15.75" hidden="false" customHeight="false" outlineLevel="0" collapsed="false">
      <c r="G622" s="174"/>
    </row>
    <row r="623" customFormat="false" ht="15.75" hidden="false" customHeight="false" outlineLevel="0" collapsed="false">
      <c r="G623" s="174"/>
    </row>
    <row r="624" customFormat="false" ht="15.75" hidden="false" customHeight="false" outlineLevel="0" collapsed="false">
      <c r="G624" s="174"/>
    </row>
    <row r="625" customFormat="false" ht="15.75" hidden="false" customHeight="false" outlineLevel="0" collapsed="false">
      <c r="G625" s="174"/>
    </row>
    <row r="626" customFormat="false" ht="15.75" hidden="false" customHeight="false" outlineLevel="0" collapsed="false">
      <c r="G626" s="174"/>
    </row>
    <row r="627" customFormat="false" ht="15.75" hidden="false" customHeight="false" outlineLevel="0" collapsed="false">
      <c r="G627" s="174"/>
    </row>
    <row r="628" customFormat="false" ht="15.75" hidden="false" customHeight="false" outlineLevel="0" collapsed="false">
      <c r="G628" s="174"/>
    </row>
    <row r="629" customFormat="false" ht="15.75" hidden="false" customHeight="false" outlineLevel="0" collapsed="false">
      <c r="G629" s="174"/>
    </row>
    <row r="630" customFormat="false" ht="15.75" hidden="false" customHeight="false" outlineLevel="0" collapsed="false">
      <c r="G630" s="174"/>
    </row>
    <row r="631" customFormat="false" ht="15.75" hidden="false" customHeight="false" outlineLevel="0" collapsed="false">
      <c r="G631" s="174"/>
    </row>
    <row r="632" customFormat="false" ht="15.75" hidden="false" customHeight="false" outlineLevel="0" collapsed="false">
      <c r="G632" s="174"/>
    </row>
    <row r="633" customFormat="false" ht="15.75" hidden="false" customHeight="false" outlineLevel="0" collapsed="false">
      <c r="G633" s="174"/>
    </row>
    <row r="634" customFormat="false" ht="15.75" hidden="false" customHeight="false" outlineLevel="0" collapsed="false">
      <c r="G634" s="174"/>
    </row>
    <row r="635" customFormat="false" ht="15.75" hidden="false" customHeight="false" outlineLevel="0" collapsed="false">
      <c r="G635" s="174"/>
    </row>
    <row r="636" customFormat="false" ht="15.75" hidden="false" customHeight="false" outlineLevel="0" collapsed="false">
      <c r="G636" s="174"/>
    </row>
    <row r="637" customFormat="false" ht="15.75" hidden="false" customHeight="false" outlineLevel="0" collapsed="false">
      <c r="G637" s="174"/>
    </row>
    <row r="638" customFormat="false" ht="15.75" hidden="false" customHeight="false" outlineLevel="0" collapsed="false">
      <c r="G638" s="174"/>
    </row>
    <row r="639" customFormat="false" ht="15.75" hidden="false" customHeight="false" outlineLevel="0" collapsed="false">
      <c r="G639" s="174"/>
    </row>
    <row r="640" customFormat="false" ht="15.75" hidden="false" customHeight="false" outlineLevel="0" collapsed="false">
      <c r="G640" s="174"/>
    </row>
    <row r="641" customFormat="false" ht="15.75" hidden="false" customHeight="false" outlineLevel="0" collapsed="false">
      <c r="G641" s="174"/>
    </row>
    <row r="642" customFormat="false" ht="15.75" hidden="false" customHeight="false" outlineLevel="0" collapsed="false">
      <c r="G642" s="174"/>
    </row>
    <row r="643" customFormat="false" ht="15.75" hidden="false" customHeight="false" outlineLevel="0" collapsed="false">
      <c r="G643" s="174"/>
    </row>
    <row r="644" customFormat="false" ht="15.75" hidden="false" customHeight="false" outlineLevel="0" collapsed="false">
      <c r="G644" s="174"/>
    </row>
    <row r="645" customFormat="false" ht="15.75" hidden="false" customHeight="false" outlineLevel="0" collapsed="false">
      <c r="G645" s="174"/>
    </row>
    <row r="646" customFormat="false" ht="15.75" hidden="false" customHeight="false" outlineLevel="0" collapsed="false">
      <c r="G646" s="174"/>
    </row>
    <row r="647" customFormat="false" ht="15.75" hidden="false" customHeight="false" outlineLevel="0" collapsed="false">
      <c r="G647" s="174"/>
    </row>
    <row r="648" customFormat="false" ht="15.75" hidden="false" customHeight="false" outlineLevel="0" collapsed="false">
      <c r="G648" s="174"/>
    </row>
    <row r="649" customFormat="false" ht="15.75" hidden="false" customHeight="false" outlineLevel="0" collapsed="false">
      <c r="G649" s="174"/>
    </row>
    <row r="650" customFormat="false" ht="15.75" hidden="false" customHeight="false" outlineLevel="0" collapsed="false">
      <c r="G650" s="174"/>
    </row>
    <row r="651" customFormat="false" ht="15.75" hidden="false" customHeight="false" outlineLevel="0" collapsed="false">
      <c r="G651" s="174"/>
    </row>
    <row r="652" customFormat="false" ht="15.75" hidden="false" customHeight="false" outlineLevel="0" collapsed="false">
      <c r="G652" s="174"/>
    </row>
    <row r="653" customFormat="false" ht="15.75" hidden="false" customHeight="false" outlineLevel="0" collapsed="false">
      <c r="G653" s="174"/>
    </row>
    <row r="654" customFormat="false" ht="15.75" hidden="false" customHeight="false" outlineLevel="0" collapsed="false">
      <c r="G654" s="174"/>
    </row>
    <row r="655" customFormat="false" ht="15.75" hidden="false" customHeight="false" outlineLevel="0" collapsed="false">
      <c r="G655" s="174"/>
    </row>
    <row r="656" customFormat="false" ht="15.75" hidden="false" customHeight="false" outlineLevel="0" collapsed="false">
      <c r="G656" s="174"/>
    </row>
    <row r="657" customFormat="false" ht="15.75" hidden="false" customHeight="false" outlineLevel="0" collapsed="false">
      <c r="G657" s="174"/>
    </row>
    <row r="658" customFormat="false" ht="15.75" hidden="false" customHeight="false" outlineLevel="0" collapsed="false">
      <c r="G658" s="174"/>
    </row>
    <row r="659" customFormat="false" ht="15.75" hidden="false" customHeight="false" outlineLevel="0" collapsed="false">
      <c r="G659" s="174"/>
    </row>
    <row r="660" customFormat="false" ht="15.75" hidden="false" customHeight="false" outlineLevel="0" collapsed="false">
      <c r="G660" s="174"/>
    </row>
    <row r="661" customFormat="false" ht="15.75" hidden="false" customHeight="false" outlineLevel="0" collapsed="false">
      <c r="G661" s="174"/>
    </row>
    <row r="662" customFormat="false" ht="15.75" hidden="false" customHeight="false" outlineLevel="0" collapsed="false">
      <c r="G662" s="174"/>
    </row>
    <row r="663" customFormat="false" ht="15.75" hidden="false" customHeight="false" outlineLevel="0" collapsed="false">
      <c r="G663" s="174"/>
    </row>
    <row r="664" customFormat="false" ht="15.75" hidden="false" customHeight="false" outlineLevel="0" collapsed="false">
      <c r="G664" s="174"/>
    </row>
    <row r="665" customFormat="false" ht="15.75" hidden="false" customHeight="false" outlineLevel="0" collapsed="false">
      <c r="G665" s="174"/>
    </row>
    <row r="666" customFormat="false" ht="15.75" hidden="false" customHeight="false" outlineLevel="0" collapsed="false">
      <c r="G666" s="174"/>
    </row>
    <row r="667" customFormat="false" ht="15.75" hidden="false" customHeight="false" outlineLevel="0" collapsed="false">
      <c r="G667" s="174"/>
    </row>
    <row r="668" customFormat="false" ht="15.75" hidden="false" customHeight="false" outlineLevel="0" collapsed="false">
      <c r="G668" s="174"/>
    </row>
    <row r="669" customFormat="false" ht="15.75" hidden="false" customHeight="false" outlineLevel="0" collapsed="false">
      <c r="G669" s="174"/>
    </row>
    <row r="670" customFormat="false" ht="15.75" hidden="false" customHeight="false" outlineLevel="0" collapsed="false">
      <c r="G670" s="174"/>
    </row>
    <row r="671" customFormat="false" ht="15.75" hidden="false" customHeight="false" outlineLevel="0" collapsed="false">
      <c r="G671" s="174"/>
    </row>
    <row r="672" customFormat="false" ht="15.75" hidden="false" customHeight="false" outlineLevel="0" collapsed="false">
      <c r="G672" s="174"/>
    </row>
    <row r="673" customFormat="false" ht="15.75" hidden="false" customHeight="false" outlineLevel="0" collapsed="false">
      <c r="G673" s="174"/>
    </row>
    <row r="674" customFormat="false" ht="15.75" hidden="false" customHeight="false" outlineLevel="0" collapsed="false">
      <c r="G674" s="174"/>
    </row>
    <row r="675" customFormat="false" ht="15.75" hidden="false" customHeight="false" outlineLevel="0" collapsed="false">
      <c r="G675" s="174"/>
    </row>
    <row r="676" customFormat="false" ht="15.75" hidden="false" customHeight="false" outlineLevel="0" collapsed="false">
      <c r="G676" s="174"/>
    </row>
    <row r="677" customFormat="false" ht="15.75" hidden="false" customHeight="false" outlineLevel="0" collapsed="false">
      <c r="G677" s="174"/>
    </row>
    <row r="678" customFormat="false" ht="15.75" hidden="false" customHeight="false" outlineLevel="0" collapsed="false">
      <c r="G678" s="174"/>
    </row>
    <row r="679" customFormat="false" ht="15.75" hidden="false" customHeight="false" outlineLevel="0" collapsed="false">
      <c r="G679" s="174"/>
    </row>
    <row r="680" customFormat="false" ht="15.75" hidden="false" customHeight="false" outlineLevel="0" collapsed="false">
      <c r="G680" s="174"/>
    </row>
    <row r="681" customFormat="false" ht="15.75" hidden="false" customHeight="false" outlineLevel="0" collapsed="false">
      <c r="G681" s="174"/>
    </row>
    <row r="682" customFormat="false" ht="15.75" hidden="false" customHeight="false" outlineLevel="0" collapsed="false">
      <c r="G682" s="174"/>
    </row>
    <row r="683" customFormat="false" ht="15.75" hidden="false" customHeight="false" outlineLevel="0" collapsed="false">
      <c r="G683" s="174"/>
    </row>
    <row r="684" customFormat="false" ht="15.75" hidden="false" customHeight="false" outlineLevel="0" collapsed="false">
      <c r="G684" s="174"/>
    </row>
    <row r="685" customFormat="false" ht="15.75" hidden="false" customHeight="false" outlineLevel="0" collapsed="false">
      <c r="G685" s="174"/>
    </row>
    <row r="686" customFormat="false" ht="15.75" hidden="false" customHeight="false" outlineLevel="0" collapsed="false">
      <c r="G686" s="174"/>
    </row>
    <row r="687" customFormat="false" ht="15.75" hidden="false" customHeight="false" outlineLevel="0" collapsed="false">
      <c r="G687" s="174"/>
    </row>
    <row r="688" customFormat="false" ht="15.75" hidden="false" customHeight="false" outlineLevel="0" collapsed="false">
      <c r="G688" s="174"/>
    </row>
    <row r="689" customFormat="false" ht="15.75" hidden="false" customHeight="false" outlineLevel="0" collapsed="false">
      <c r="G689" s="174"/>
    </row>
    <row r="690" customFormat="false" ht="15.75" hidden="false" customHeight="false" outlineLevel="0" collapsed="false">
      <c r="G690" s="174"/>
    </row>
    <row r="691" customFormat="false" ht="15.75" hidden="false" customHeight="false" outlineLevel="0" collapsed="false">
      <c r="G691" s="174"/>
    </row>
    <row r="692" customFormat="false" ht="15.75" hidden="false" customHeight="false" outlineLevel="0" collapsed="false">
      <c r="G692" s="174"/>
    </row>
    <row r="693" customFormat="false" ht="15.75" hidden="false" customHeight="false" outlineLevel="0" collapsed="false">
      <c r="G693" s="174"/>
    </row>
    <row r="694" customFormat="false" ht="15.75" hidden="false" customHeight="false" outlineLevel="0" collapsed="false">
      <c r="G694" s="174"/>
    </row>
    <row r="695" customFormat="false" ht="15.75" hidden="false" customHeight="false" outlineLevel="0" collapsed="false">
      <c r="G695" s="174"/>
    </row>
    <row r="696" customFormat="false" ht="15.75" hidden="false" customHeight="false" outlineLevel="0" collapsed="false">
      <c r="G696" s="174"/>
    </row>
    <row r="697" customFormat="false" ht="15.75" hidden="false" customHeight="false" outlineLevel="0" collapsed="false">
      <c r="G697" s="174"/>
    </row>
    <row r="698" customFormat="false" ht="15.75" hidden="false" customHeight="false" outlineLevel="0" collapsed="false">
      <c r="G698" s="174"/>
    </row>
    <row r="699" customFormat="false" ht="15.75" hidden="false" customHeight="false" outlineLevel="0" collapsed="false">
      <c r="G699" s="174"/>
    </row>
    <row r="700" customFormat="false" ht="15.75" hidden="false" customHeight="false" outlineLevel="0" collapsed="false">
      <c r="G700" s="174"/>
    </row>
    <row r="701" customFormat="false" ht="15.75" hidden="false" customHeight="false" outlineLevel="0" collapsed="false">
      <c r="G701" s="174"/>
    </row>
    <row r="702" customFormat="false" ht="15.75" hidden="false" customHeight="false" outlineLevel="0" collapsed="false">
      <c r="G702" s="174"/>
    </row>
    <row r="703" customFormat="false" ht="15.75" hidden="false" customHeight="false" outlineLevel="0" collapsed="false">
      <c r="G703" s="174"/>
    </row>
    <row r="704" customFormat="false" ht="15.75" hidden="false" customHeight="false" outlineLevel="0" collapsed="false">
      <c r="G704" s="174"/>
    </row>
    <row r="705" customFormat="false" ht="15.75" hidden="false" customHeight="false" outlineLevel="0" collapsed="false">
      <c r="G705" s="174"/>
    </row>
    <row r="706" customFormat="false" ht="15.75" hidden="false" customHeight="false" outlineLevel="0" collapsed="false">
      <c r="G706" s="174"/>
    </row>
    <row r="707" customFormat="false" ht="15.75" hidden="false" customHeight="false" outlineLevel="0" collapsed="false">
      <c r="G707" s="174"/>
    </row>
    <row r="708" customFormat="false" ht="15.75" hidden="false" customHeight="false" outlineLevel="0" collapsed="false">
      <c r="G708" s="174"/>
    </row>
    <row r="709" customFormat="false" ht="15.75" hidden="false" customHeight="false" outlineLevel="0" collapsed="false">
      <c r="G709" s="174"/>
    </row>
    <row r="710" customFormat="false" ht="15.75" hidden="false" customHeight="false" outlineLevel="0" collapsed="false">
      <c r="G710" s="174"/>
    </row>
    <row r="711" customFormat="false" ht="15.75" hidden="false" customHeight="false" outlineLevel="0" collapsed="false">
      <c r="G711" s="174"/>
    </row>
    <row r="712" customFormat="false" ht="15.75" hidden="false" customHeight="false" outlineLevel="0" collapsed="false">
      <c r="G712" s="174"/>
    </row>
    <row r="713" customFormat="false" ht="15.75" hidden="false" customHeight="false" outlineLevel="0" collapsed="false">
      <c r="G713" s="174"/>
    </row>
    <row r="714" customFormat="false" ht="15.75" hidden="false" customHeight="false" outlineLevel="0" collapsed="false">
      <c r="G714" s="174"/>
    </row>
    <row r="715" customFormat="false" ht="15.75" hidden="false" customHeight="false" outlineLevel="0" collapsed="false">
      <c r="G715" s="174"/>
    </row>
    <row r="716" customFormat="false" ht="15.75" hidden="false" customHeight="false" outlineLevel="0" collapsed="false">
      <c r="G716" s="174"/>
    </row>
    <row r="717" customFormat="false" ht="15.75" hidden="false" customHeight="false" outlineLevel="0" collapsed="false">
      <c r="G717" s="174"/>
    </row>
    <row r="718" customFormat="false" ht="15.75" hidden="false" customHeight="false" outlineLevel="0" collapsed="false">
      <c r="G718" s="174"/>
    </row>
    <row r="719" customFormat="false" ht="15.75" hidden="false" customHeight="false" outlineLevel="0" collapsed="false">
      <c r="G719" s="174"/>
    </row>
    <row r="720" customFormat="false" ht="15.75" hidden="false" customHeight="false" outlineLevel="0" collapsed="false">
      <c r="G720" s="174"/>
    </row>
    <row r="721" customFormat="false" ht="15.75" hidden="false" customHeight="false" outlineLevel="0" collapsed="false">
      <c r="G721" s="174"/>
    </row>
    <row r="722" customFormat="false" ht="15.75" hidden="false" customHeight="false" outlineLevel="0" collapsed="false">
      <c r="G722" s="174"/>
    </row>
    <row r="723" customFormat="false" ht="15.75" hidden="false" customHeight="false" outlineLevel="0" collapsed="false">
      <c r="G723" s="174"/>
    </row>
    <row r="724" customFormat="false" ht="15.75" hidden="false" customHeight="false" outlineLevel="0" collapsed="false">
      <c r="G724" s="174"/>
    </row>
    <row r="725" customFormat="false" ht="15.75" hidden="false" customHeight="false" outlineLevel="0" collapsed="false">
      <c r="G725" s="174"/>
    </row>
    <row r="726" customFormat="false" ht="15.75" hidden="false" customHeight="false" outlineLevel="0" collapsed="false">
      <c r="G726" s="174"/>
    </row>
    <row r="727" customFormat="false" ht="15.75" hidden="false" customHeight="false" outlineLevel="0" collapsed="false">
      <c r="G727" s="174"/>
    </row>
    <row r="728" customFormat="false" ht="15.75" hidden="false" customHeight="false" outlineLevel="0" collapsed="false">
      <c r="G728" s="174"/>
    </row>
    <row r="729" customFormat="false" ht="15.75" hidden="false" customHeight="false" outlineLevel="0" collapsed="false">
      <c r="G729" s="174"/>
    </row>
    <row r="730" customFormat="false" ht="15.75" hidden="false" customHeight="false" outlineLevel="0" collapsed="false">
      <c r="G730" s="174"/>
    </row>
    <row r="731" customFormat="false" ht="15.75" hidden="false" customHeight="false" outlineLevel="0" collapsed="false">
      <c r="G731" s="174"/>
    </row>
    <row r="732" customFormat="false" ht="15.75" hidden="false" customHeight="false" outlineLevel="0" collapsed="false">
      <c r="G732" s="174"/>
    </row>
    <row r="733" customFormat="false" ht="15.75" hidden="false" customHeight="false" outlineLevel="0" collapsed="false">
      <c r="G733" s="174"/>
    </row>
    <row r="734" customFormat="false" ht="15.75" hidden="false" customHeight="false" outlineLevel="0" collapsed="false">
      <c r="G734" s="174"/>
    </row>
    <row r="735" customFormat="false" ht="15.75" hidden="false" customHeight="false" outlineLevel="0" collapsed="false">
      <c r="G735" s="174"/>
    </row>
    <row r="736" customFormat="false" ht="15.75" hidden="false" customHeight="false" outlineLevel="0" collapsed="false">
      <c r="G736" s="174"/>
    </row>
    <row r="737" customFormat="false" ht="15.75" hidden="false" customHeight="false" outlineLevel="0" collapsed="false">
      <c r="G737" s="174"/>
    </row>
    <row r="738" customFormat="false" ht="15.75" hidden="false" customHeight="false" outlineLevel="0" collapsed="false">
      <c r="G738" s="174"/>
    </row>
    <row r="739" customFormat="false" ht="15.75" hidden="false" customHeight="false" outlineLevel="0" collapsed="false">
      <c r="G739" s="174"/>
    </row>
    <row r="740" customFormat="false" ht="15.75" hidden="false" customHeight="false" outlineLevel="0" collapsed="false">
      <c r="G740" s="174"/>
    </row>
    <row r="741" customFormat="false" ht="15.75" hidden="false" customHeight="false" outlineLevel="0" collapsed="false">
      <c r="G741" s="174"/>
    </row>
    <row r="742" customFormat="false" ht="15.75" hidden="false" customHeight="false" outlineLevel="0" collapsed="false">
      <c r="G742" s="174"/>
    </row>
    <row r="743" customFormat="false" ht="15.75" hidden="false" customHeight="false" outlineLevel="0" collapsed="false">
      <c r="G743" s="174"/>
    </row>
    <row r="744" customFormat="false" ht="15.75" hidden="false" customHeight="false" outlineLevel="0" collapsed="false">
      <c r="G744" s="174"/>
    </row>
    <row r="745" customFormat="false" ht="15.75" hidden="false" customHeight="false" outlineLevel="0" collapsed="false">
      <c r="G745" s="174"/>
    </row>
    <row r="746" customFormat="false" ht="15.75" hidden="false" customHeight="false" outlineLevel="0" collapsed="false">
      <c r="G746" s="174"/>
    </row>
    <row r="747" customFormat="false" ht="15.75" hidden="false" customHeight="false" outlineLevel="0" collapsed="false">
      <c r="G747" s="174"/>
    </row>
    <row r="748" customFormat="false" ht="15.75" hidden="false" customHeight="false" outlineLevel="0" collapsed="false">
      <c r="G748" s="174"/>
    </row>
    <row r="749" customFormat="false" ht="15.75" hidden="false" customHeight="false" outlineLevel="0" collapsed="false">
      <c r="G749" s="174"/>
    </row>
    <row r="750" customFormat="false" ht="15.75" hidden="false" customHeight="false" outlineLevel="0" collapsed="false">
      <c r="G750" s="174"/>
    </row>
    <row r="751" customFormat="false" ht="15.75" hidden="false" customHeight="false" outlineLevel="0" collapsed="false">
      <c r="G751" s="174"/>
    </row>
    <row r="752" customFormat="false" ht="15.75" hidden="false" customHeight="false" outlineLevel="0" collapsed="false">
      <c r="G752" s="174"/>
    </row>
    <row r="753" customFormat="false" ht="15.75" hidden="false" customHeight="false" outlineLevel="0" collapsed="false">
      <c r="G753" s="174"/>
    </row>
    <row r="754" customFormat="false" ht="15.75" hidden="false" customHeight="false" outlineLevel="0" collapsed="false">
      <c r="G754" s="174"/>
    </row>
    <row r="755" customFormat="false" ht="15.75" hidden="false" customHeight="false" outlineLevel="0" collapsed="false">
      <c r="G755" s="174"/>
    </row>
    <row r="756" customFormat="false" ht="15.75" hidden="false" customHeight="false" outlineLevel="0" collapsed="false">
      <c r="G756" s="174"/>
    </row>
    <row r="757" customFormat="false" ht="15.75" hidden="false" customHeight="false" outlineLevel="0" collapsed="false">
      <c r="G757" s="174"/>
    </row>
    <row r="758" customFormat="false" ht="15.75" hidden="false" customHeight="false" outlineLevel="0" collapsed="false">
      <c r="G758" s="174"/>
    </row>
    <row r="759" customFormat="false" ht="15.75" hidden="false" customHeight="false" outlineLevel="0" collapsed="false">
      <c r="G759" s="174"/>
    </row>
    <row r="760" customFormat="false" ht="15.75" hidden="false" customHeight="false" outlineLevel="0" collapsed="false">
      <c r="G760" s="174"/>
    </row>
    <row r="761" customFormat="false" ht="15.75" hidden="false" customHeight="false" outlineLevel="0" collapsed="false">
      <c r="G761" s="174"/>
    </row>
    <row r="762" customFormat="false" ht="15.75" hidden="false" customHeight="false" outlineLevel="0" collapsed="false">
      <c r="G762" s="174"/>
    </row>
    <row r="763" customFormat="false" ht="15.75" hidden="false" customHeight="false" outlineLevel="0" collapsed="false">
      <c r="G763" s="174"/>
    </row>
    <row r="764" customFormat="false" ht="15.75" hidden="false" customHeight="false" outlineLevel="0" collapsed="false">
      <c r="G764" s="174"/>
    </row>
    <row r="765" customFormat="false" ht="15.75" hidden="false" customHeight="false" outlineLevel="0" collapsed="false">
      <c r="G765" s="174"/>
    </row>
    <row r="766" customFormat="false" ht="15.75" hidden="false" customHeight="false" outlineLevel="0" collapsed="false">
      <c r="G766" s="174"/>
    </row>
    <row r="767" customFormat="false" ht="15.75" hidden="false" customHeight="false" outlineLevel="0" collapsed="false">
      <c r="G767" s="174"/>
    </row>
    <row r="768" customFormat="false" ht="15.75" hidden="false" customHeight="false" outlineLevel="0" collapsed="false">
      <c r="G768" s="174"/>
    </row>
    <row r="769" customFormat="false" ht="15.75" hidden="false" customHeight="false" outlineLevel="0" collapsed="false">
      <c r="G769" s="174"/>
    </row>
    <row r="770" customFormat="false" ht="15.75" hidden="false" customHeight="false" outlineLevel="0" collapsed="false">
      <c r="G770" s="174"/>
    </row>
    <row r="771" customFormat="false" ht="15.75" hidden="false" customHeight="false" outlineLevel="0" collapsed="false">
      <c r="G771" s="174"/>
    </row>
    <row r="772" customFormat="false" ht="15.75" hidden="false" customHeight="false" outlineLevel="0" collapsed="false">
      <c r="G772" s="174"/>
    </row>
    <row r="773" customFormat="false" ht="15.75" hidden="false" customHeight="false" outlineLevel="0" collapsed="false">
      <c r="G773" s="174"/>
    </row>
    <row r="774" customFormat="false" ht="15.75" hidden="false" customHeight="false" outlineLevel="0" collapsed="false">
      <c r="G774" s="174"/>
    </row>
    <row r="775" customFormat="false" ht="15.75" hidden="false" customHeight="false" outlineLevel="0" collapsed="false">
      <c r="G775" s="174"/>
    </row>
    <row r="776" customFormat="false" ht="15.75" hidden="false" customHeight="false" outlineLevel="0" collapsed="false">
      <c r="G776" s="174"/>
    </row>
    <row r="777" customFormat="false" ht="15.75" hidden="false" customHeight="false" outlineLevel="0" collapsed="false">
      <c r="G777" s="174"/>
    </row>
    <row r="778" customFormat="false" ht="15.75" hidden="false" customHeight="false" outlineLevel="0" collapsed="false">
      <c r="G778" s="174"/>
    </row>
    <row r="779" customFormat="false" ht="15.75" hidden="false" customHeight="false" outlineLevel="0" collapsed="false">
      <c r="G779" s="174"/>
    </row>
    <row r="780" customFormat="false" ht="15.75" hidden="false" customHeight="false" outlineLevel="0" collapsed="false">
      <c r="G780" s="174"/>
    </row>
    <row r="781" customFormat="false" ht="15.75" hidden="false" customHeight="false" outlineLevel="0" collapsed="false">
      <c r="G781" s="174"/>
    </row>
    <row r="782" customFormat="false" ht="15.75" hidden="false" customHeight="false" outlineLevel="0" collapsed="false">
      <c r="G782" s="174"/>
    </row>
    <row r="783" customFormat="false" ht="15.75" hidden="false" customHeight="false" outlineLevel="0" collapsed="false">
      <c r="G783" s="174"/>
    </row>
    <row r="784" customFormat="false" ht="15.75" hidden="false" customHeight="false" outlineLevel="0" collapsed="false">
      <c r="G784" s="174"/>
    </row>
    <row r="785" customFormat="false" ht="15.75" hidden="false" customHeight="false" outlineLevel="0" collapsed="false">
      <c r="G785" s="174"/>
    </row>
    <row r="786" customFormat="false" ht="15.75" hidden="false" customHeight="false" outlineLevel="0" collapsed="false">
      <c r="G786" s="174"/>
    </row>
    <row r="787" customFormat="false" ht="15.75" hidden="false" customHeight="false" outlineLevel="0" collapsed="false">
      <c r="G787" s="174"/>
    </row>
    <row r="788" customFormat="false" ht="15.75" hidden="false" customHeight="false" outlineLevel="0" collapsed="false">
      <c r="G788" s="174"/>
    </row>
    <row r="789" customFormat="false" ht="15.75" hidden="false" customHeight="false" outlineLevel="0" collapsed="false">
      <c r="G789" s="174"/>
    </row>
    <row r="790" customFormat="false" ht="15.75" hidden="false" customHeight="false" outlineLevel="0" collapsed="false">
      <c r="G790" s="174"/>
    </row>
    <row r="791" customFormat="false" ht="15.75" hidden="false" customHeight="false" outlineLevel="0" collapsed="false">
      <c r="G791" s="174"/>
    </row>
    <row r="792" customFormat="false" ht="15.75" hidden="false" customHeight="false" outlineLevel="0" collapsed="false">
      <c r="G792" s="174"/>
    </row>
    <row r="793" customFormat="false" ht="15.75" hidden="false" customHeight="false" outlineLevel="0" collapsed="false">
      <c r="G793" s="174"/>
    </row>
    <row r="794" customFormat="false" ht="15.75" hidden="false" customHeight="false" outlineLevel="0" collapsed="false">
      <c r="G794" s="174"/>
    </row>
    <row r="795" customFormat="false" ht="15.75" hidden="false" customHeight="false" outlineLevel="0" collapsed="false">
      <c r="G795" s="174"/>
    </row>
    <row r="796" customFormat="false" ht="15.75" hidden="false" customHeight="false" outlineLevel="0" collapsed="false">
      <c r="G796" s="174"/>
    </row>
    <row r="797" customFormat="false" ht="15.75" hidden="false" customHeight="false" outlineLevel="0" collapsed="false">
      <c r="G797" s="174"/>
    </row>
    <row r="798" customFormat="false" ht="15.75" hidden="false" customHeight="false" outlineLevel="0" collapsed="false">
      <c r="G798" s="174"/>
    </row>
    <row r="799" customFormat="false" ht="15.75" hidden="false" customHeight="false" outlineLevel="0" collapsed="false">
      <c r="G799" s="174"/>
    </row>
    <row r="800" customFormat="false" ht="15.75" hidden="false" customHeight="false" outlineLevel="0" collapsed="false">
      <c r="G800" s="174"/>
    </row>
    <row r="801" customFormat="false" ht="15.75" hidden="false" customHeight="false" outlineLevel="0" collapsed="false">
      <c r="G801" s="174"/>
    </row>
    <row r="802" customFormat="false" ht="15.75" hidden="false" customHeight="false" outlineLevel="0" collapsed="false">
      <c r="G802" s="174"/>
    </row>
    <row r="803" customFormat="false" ht="15.75" hidden="false" customHeight="false" outlineLevel="0" collapsed="false">
      <c r="G803" s="174"/>
    </row>
    <row r="804" customFormat="false" ht="15.75" hidden="false" customHeight="false" outlineLevel="0" collapsed="false">
      <c r="G804" s="174"/>
    </row>
    <row r="805" customFormat="false" ht="15.75" hidden="false" customHeight="false" outlineLevel="0" collapsed="false">
      <c r="G805" s="174"/>
    </row>
    <row r="806" customFormat="false" ht="15.75" hidden="false" customHeight="false" outlineLevel="0" collapsed="false">
      <c r="G806" s="174"/>
    </row>
    <row r="807" customFormat="false" ht="15.75" hidden="false" customHeight="false" outlineLevel="0" collapsed="false">
      <c r="G807" s="174"/>
    </row>
    <row r="808" customFormat="false" ht="15.75" hidden="false" customHeight="false" outlineLevel="0" collapsed="false">
      <c r="G808" s="174"/>
    </row>
    <row r="809" customFormat="false" ht="15.75" hidden="false" customHeight="false" outlineLevel="0" collapsed="false">
      <c r="G809" s="174"/>
    </row>
    <row r="810" customFormat="false" ht="15.75" hidden="false" customHeight="false" outlineLevel="0" collapsed="false">
      <c r="G810" s="174"/>
    </row>
    <row r="811" customFormat="false" ht="15.75" hidden="false" customHeight="false" outlineLevel="0" collapsed="false">
      <c r="G811" s="174"/>
    </row>
    <row r="812" customFormat="false" ht="15.75" hidden="false" customHeight="false" outlineLevel="0" collapsed="false">
      <c r="G812" s="174"/>
    </row>
    <row r="813" customFormat="false" ht="15.75" hidden="false" customHeight="false" outlineLevel="0" collapsed="false">
      <c r="G813" s="174"/>
    </row>
    <row r="814" customFormat="false" ht="15.75" hidden="false" customHeight="false" outlineLevel="0" collapsed="false">
      <c r="G814" s="174"/>
    </row>
    <row r="815" customFormat="false" ht="15.75" hidden="false" customHeight="false" outlineLevel="0" collapsed="false">
      <c r="G815" s="174"/>
    </row>
    <row r="816" customFormat="false" ht="15.75" hidden="false" customHeight="false" outlineLevel="0" collapsed="false">
      <c r="G816" s="174"/>
    </row>
    <row r="817" customFormat="false" ht="15.75" hidden="false" customHeight="false" outlineLevel="0" collapsed="false">
      <c r="G817" s="174"/>
    </row>
    <row r="818" customFormat="false" ht="15.75" hidden="false" customHeight="false" outlineLevel="0" collapsed="false">
      <c r="G818" s="174"/>
    </row>
    <row r="819" customFormat="false" ht="15.75" hidden="false" customHeight="false" outlineLevel="0" collapsed="false">
      <c r="G819" s="174"/>
    </row>
    <row r="820" customFormat="false" ht="15.75" hidden="false" customHeight="false" outlineLevel="0" collapsed="false">
      <c r="G820" s="174"/>
    </row>
    <row r="821" customFormat="false" ht="15.75" hidden="false" customHeight="false" outlineLevel="0" collapsed="false">
      <c r="G821" s="174"/>
    </row>
    <row r="822" customFormat="false" ht="15.75" hidden="false" customHeight="false" outlineLevel="0" collapsed="false">
      <c r="G822" s="174"/>
    </row>
    <row r="823" customFormat="false" ht="15.75" hidden="false" customHeight="false" outlineLevel="0" collapsed="false">
      <c r="G823" s="174"/>
    </row>
    <row r="824" customFormat="false" ht="15.75" hidden="false" customHeight="false" outlineLevel="0" collapsed="false">
      <c r="G824" s="174"/>
    </row>
    <row r="825" customFormat="false" ht="15.75" hidden="false" customHeight="false" outlineLevel="0" collapsed="false">
      <c r="G825" s="174"/>
    </row>
    <row r="826" customFormat="false" ht="15.75" hidden="false" customHeight="false" outlineLevel="0" collapsed="false">
      <c r="G826" s="174"/>
    </row>
    <row r="827" customFormat="false" ht="15.75" hidden="false" customHeight="false" outlineLevel="0" collapsed="false">
      <c r="G827" s="174"/>
    </row>
    <row r="828" customFormat="false" ht="15.75" hidden="false" customHeight="false" outlineLevel="0" collapsed="false">
      <c r="G828" s="174"/>
    </row>
    <row r="829" customFormat="false" ht="15.75" hidden="false" customHeight="false" outlineLevel="0" collapsed="false">
      <c r="G829" s="174"/>
    </row>
    <row r="830" customFormat="false" ht="15.75" hidden="false" customHeight="false" outlineLevel="0" collapsed="false">
      <c r="G830" s="174"/>
    </row>
    <row r="831" customFormat="false" ht="15.75" hidden="false" customHeight="false" outlineLevel="0" collapsed="false">
      <c r="G831" s="174"/>
    </row>
    <row r="832" customFormat="false" ht="15.75" hidden="false" customHeight="false" outlineLevel="0" collapsed="false">
      <c r="G832" s="174"/>
    </row>
    <row r="833" customFormat="false" ht="15.75" hidden="false" customHeight="false" outlineLevel="0" collapsed="false">
      <c r="G833" s="174"/>
    </row>
    <row r="834" customFormat="false" ht="15.75" hidden="false" customHeight="false" outlineLevel="0" collapsed="false">
      <c r="G834" s="174"/>
    </row>
    <row r="835" customFormat="false" ht="15.75" hidden="false" customHeight="false" outlineLevel="0" collapsed="false">
      <c r="G835" s="174"/>
    </row>
    <row r="836" customFormat="false" ht="15.75" hidden="false" customHeight="false" outlineLevel="0" collapsed="false">
      <c r="G836" s="174"/>
    </row>
    <row r="837" customFormat="false" ht="15.75" hidden="false" customHeight="false" outlineLevel="0" collapsed="false">
      <c r="G837" s="174"/>
    </row>
    <row r="838" customFormat="false" ht="15.75" hidden="false" customHeight="false" outlineLevel="0" collapsed="false">
      <c r="G838" s="174"/>
    </row>
    <row r="839" customFormat="false" ht="15.75" hidden="false" customHeight="false" outlineLevel="0" collapsed="false">
      <c r="G839" s="174"/>
    </row>
    <row r="840" customFormat="false" ht="15.75" hidden="false" customHeight="false" outlineLevel="0" collapsed="false">
      <c r="G840" s="174"/>
    </row>
    <row r="841" customFormat="false" ht="15.75" hidden="false" customHeight="false" outlineLevel="0" collapsed="false">
      <c r="G841" s="174"/>
    </row>
    <row r="842" customFormat="false" ht="15.75" hidden="false" customHeight="false" outlineLevel="0" collapsed="false">
      <c r="G842" s="174"/>
    </row>
    <row r="843" customFormat="false" ht="15.75" hidden="false" customHeight="false" outlineLevel="0" collapsed="false">
      <c r="G843" s="174"/>
    </row>
    <row r="844" customFormat="false" ht="15.75" hidden="false" customHeight="false" outlineLevel="0" collapsed="false">
      <c r="G844" s="174"/>
    </row>
    <row r="845" customFormat="false" ht="15.75" hidden="false" customHeight="false" outlineLevel="0" collapsed="false">
      <c r="G845" s="174"/>
    </row>
    <row r="846" customFormat="false" ht="15.75" hidden="false" customHeight="false" outlineLevel="0" collapsed="false">
      <c r="G846" s="174"/>
    </row>
    <row r="847" customFormat="false" ht="15.75" hidden="false" customHeight="false" outlineLevel="0" collapsed="false">
      <c r="G847" s="174"/>
    </row>
    <row r="848" customFormat="false" ht="15.75" hidden="false" customHeight="false" outlineLevel="0" collapsed="false">
      <c r="G848" s="174"/>
    </row>
    <row r="849" customFormat="false" ht="15.75" hidden="false" customHeight="false" outlineLevel="0" collapsed="false">
      <c r="G849" s="174"/>
    </row>
    <row r="850" customFormat="false" ht="15.75" hidden="false" customHeight="false" outlineLevel="0" collapsed="false">
      <c r="G850" s="174"/>
    </row>
    <row r="851" customFormat="false" ht="15.75" hidden="false" customHeight="false" outlineLevel="0" collapsed="false">
      <c r="G851" s="174"/>
    </row>
    <row r="852" customFormat="false" ht="15.75" hidden="false" customHeight="false" outlineLevel="0" collapsed="false">
      <c r="G852" s="174"/>
    </row>
    <row r="853" customFormat="false" ht="15.75" hidden="false" customHeight="false" outlineLevel="0" collapsed="false">
      <c r="G853" s="174"/>
    </row>
    <row r="854" customFormat="false" ht="15.75" hidden="false" customHeight="false" outlineLevel="0" collapsed="false">
      <c r="G854" s="174"/>
    </row>
    <row r="855" customFormat="false" ht="15.75" hidden="false" customHeight="false" outlineLevel="0" collapsed="false">
      <c r="G855" s="174"/>
    </row>
    <row r="856" customFormat="false" ht="15.75" hidden="false" customHeight="false" outlineLevel="0" collapsed="false">
      <c r="G856" s="174"/>
    </row>
    <row r="857" customFormat="false" ht="15.75" hidden="false" customHeight="false" outlineLevel="0" collapsed="false">
      <c r="G857" s="174"/>
    </row>
    <row r="858" customFormat="false" ht="15.75" hidden="false" customHeight="false" outlineLevel="0" collapsed="false">
      <c r="G858" s="174"/>
    </row>
    <row r="859" customFormat="false" ht="15.75" hidden="false" customHeight="false" outlineLevel="0" collapsed="false">
      <c r="G859" s="174"/>
    </row>
    <row r="860" customFormat="false" ht="15.75" hidden="false" customHeight="false" outlineLevel="0" collapsed="false">
      <c r="G860" s="174"/>
    </row>
    <row r="861" customFormat="false" ht="15.75" hidden="false" customHeight="false" outlineLevel="0" collapsed="false">
      <c r="G861" s="174"/>
    </row>
    <row r="862" customFormat="false" ht="15.75" hidden="false" customHeight="false" outlineLevel="0" collapsed="false">
      <c r="G862" s="174"/>
    </row>
    <row r="863" customFormat="false" ht="15.75" hidden="false" customHeight="false" outlineLevel="0" collapsed="false">
      <c r="G863" s="174"/>
    </row>
    <row r="864" customFormat="false" ht="15.75" hidden="false" customHeight="false" outlineLevel="0" collapsed="false">
      <c r="G864" s="174"/>
    </row>
    <row r="865" customFormat="false" ht="15.75" hidden="false" customHeight="false" outlineLevel="0" collapsed="false">
      <c r="G865" s="174"/>
    </row>
    <row r="866" customFormat="false" ht="15.75" hidden="false" customHeight="false" outlineLevel="0" collapsed="false">
      <c r="G866" s="174"/>
    </row>
    <row r="867" customFormat="false" ht="15.75" hidden="false" customHeight="false" outlineLevel="0" collapsed="false">
      <c r="G867" s="174"/>
    </row>
    <row r="868" customFormat="false" ht="15.75" hidden="false" customHeight="false" outlineLevel="0" collapsed="false">
      <c r="G868" s="174"/>
    </row>
    <row r="869" customFormat="false" ht="15.75" hidden="false" customHeight="false" outlineLevel="0" collapsed="false">
      <c r="G869" s="174"/>
    </row>
    <row r="870" customFormat="false" ht="15.75" hidden="false" customHeight="false" outlineLevel="0" collapsed="false">
      <c r="G870" s="174"/>
    </row>
    <row r="871" customFormat="false" ht="15.75" hidden="false" customHeight="false" outlineLevel="0" collapsed="false">
      <c r="G871" s="174"/>
    </row>
    <row r="872" customFormat="false" ht="15.75" hidden="false" customHeight="false" outlineLevel="0" collapsed="false">
      <c r="G872" s="174"/>
    </row>
    <row r="873" customFormat="false" ht="15.75" hidden="false" customHeight="false" outlineLevel="0" collapsed="false">
      <c r="G873" s="174"/>
    </row>
    <row r="874" customFormat="false" ht="15.75" hidden="false" customHeight="false" outlineLevel="0" collapsed="false">
      <c r="G874" s="174"/>
    </row>
    <row r="875" customFormat="false" ht="15.75" hidden="false" customHeight="false" outlineLevel="0" collapsed="false">
      <c r="G875" s="174"/>
    </row>
    <row r="876" customFormat="false" ht="15.75" hidden="false" customHeight="false" outlineLevel="0" collapsed="false">
      <c r="G876" s="174"/>
    </row>
    <row r="877" customFormat="false" ht="15.75" hidden="false" customHeight="false" outlineLevel="0" collapsed="false">
      <c r="G877" s="174"/>
    </row>
    <row r="878" customFormat="false" ht="15.75" hidden="false" customHeight="false" outlineLevel="0" collapsed="false">
      <c r="G878" s="174"/>
    </row>
    <row r="879" customFormat="false" ht="15.75" hidden="false" customHeight="false" outlineLevel="0" collapsed="false">
      <c r="G879" s="174"/>
    </row>
    <row r="880" customFormat="false" ht="15.75" hidden="false" customHeight="false" outlineLevel="0" collapsed="false">
      <c r="G880" s="174"/>
    </row>
    <row r="881" customFormat="false" ht="15.75" hidden="false" customHeight="false" outlineLevel="0" collapsed="false">
      <c r="G881" s="174"/>
    </row>
    <row r="882" customFormat="false" ht="15.75" hidden="false" customHeight="false" outlineLevel="0" collapsed="false">
      <c r="G882" s="174"/>
    </row>
    <row r="883" customFormat="false" ht="15.75" hidden="false" customHeight="false" outlineLevel="0" collapsed="false">
      <c r="G883" s="174"/>
    </row>
    <row r="884" customFormat="false" ht="15.75" hidden="false" customHeight="false" outlineLevel="0" collapsed="false">
      <c r="G884" s="174"/>
    </row>
    <row r="885" customFormat="false" ht="15.75" hidden="false" customHeight="false" outlineLevel="0" collapsed="false">
      <c r="G885" s="174"/>
    </row>
    <row r="886" customFormat="false" ht="15.75" hidden="false" customHeight="false" outlineLevel="0" collapsed="false">
      <c r="G886" s="174"/>
    </row>
    <row r="887" customFormat="false" ht="15.75" hidden="false" customHeight="false" outlineLevel="0" collapsed="false">
      <c r="G887" s="174"/>
    </row>
    <row r="888" customFormat="false" ht="15.75" hidden="false" customHeight="false" outlineLevel="0" collapsed="false">
      <c r="G888" s="174"/>
    </row>
    <row r="889" customFormat="false" ht="15.75" hidden="false" customHeight="false" outlineLevel="0" collapsed="false">
      <c r="G889" s="174"/>
    </row>
    <row r="890" customFormat="false" ht="15.75" hidden="false" customHeight="false" outlineLevel="0" collapsed="false">
      <c r="G890" s="174"/>
    </row>
    <row r="891" customFormat="false" ht="15.75" hidden="false" customHeight="false" outlineLevel="0" collapsed="false">
      <c r="G891" s="174"/>
    </row>
    <row r="892" customFormat="false" ht="15.75" hidden="false" customHeight="false" outlineLevel="0" collapsed="false">
      <c r="G892" s="174"/>
    </row>
    <row r="893" customFormat="false" ht="15.75" hidden="false" customHeight="false" outlineLevel="0" collapsed="false">
      <c r="G893" s="174"/>
    </row>
    <row r="894" customFormat="false" ht="15.75" hidden="false" customHeight="false" outlineLevel="0" collapsed="false">
      <c r="G894" s="174"/>
    </row>
    <row r="895" customFormat="false" ht="15.75" hidden="false" customHeight="false" outlineLevel="0" collapsed="false">
      <c r="G895" s="174"/>
    </row>
    <row r="896" customFormat="false" ht="15.75" hidden="false" customHeight="false" outlineLevel="0" collapsed="false">
      <c r="G896" s="174"/>
    </row>
    <row r="897" customFormat="false" ht="15.75" hidden="false" customHeight="false" outlineLevel="0" collapsed="false">
      <c r="G897" s="174"/>
    </row>
    <row r="898" customFormat="false" ht="15.75" hidden="false" customHeight="false" outlineLevel="0" collapsed="false">
      <c r="G898" s="174"/>
    </row>
    <row r="899" customFormat="false" ht="15.75" hidden="false" customHeight="false" outlineLevel="0" collapsed="false">
      <c r="G899" s="174"/>
    </row>
    <row r="900" customFormat="false" ht="15.75" hidden="false" customHeight="false" outlineLevel="0" collapsed="false">
      <c r="G900" s="174"/>
    </row>
    <row r="901" customFormat="false" ht="15.75" hidden="false" customHeight="false" outlineLevel="0" collapsed="false">
      <c r="G901" s="174"/>
    </row>
    <row r="902" customFormat="false" ht="15.75" hidden="false" customHeight="false" outlineLevel="0" collapsed="false">
      <c r="G902" s="174"/>
    </row>
    <row r="903" customFormat="false" ht="15.75" hidden="false" customHeight="false" outlineLevel="0" collapsed="false">
      <c r="G903" s="174"/>
    </row>
    <row r="904" customFormat="false" ht="15.75" hidden="false" customHeight="false" outlineLevel="0" collapsed="false">
      <c r="G904" s="174"/>
    </row>
    <row r="905" customFormat="false" ht="15.75" hidden="false" customHeight="false" outlineLevel="0" collapsed="false">
      <c r="G905" s="174"/>
    </row>
    <row r="906" customFormat="false" ht="15.75" hidden="false" customHeight="false" outlineLevel="0" collapsed="false">
      <c r="G906" s="174"/>
    </row>
    <row r="907" customFormat="false" ht="15.75" hidden="false" customHeight="false" outlineLevel="0" collapsed="false">
      <c r="G907" s="174"/>
    </row>
    <row r="908" customFormat="false" ht="15.75" hidden="false" customHeight="false" outlineLevel="0" collapsed="false">
      <c r="G908" s="174"/>
    </row>
    <row r="909" customFormat="false" ht="15.75" hidden="false" customHeight="false" outlineLevel="0" collapsed="false">
      <c r="G909" s="174"/>
    </row>
    <row r="910" customFormat="false" ht="15.75" hidden="false" customHeight="false" outlineLevel="0" collapsed="false">
      <c r="G910" s="174"/>
    </row>
    <row r="911" customFormat="false" ht="15.75" hidden="false" customHeight="false" outlineLevel="0" collapsed="false">
      <c r="G911" s="174"/>
    </row>
    <row r="912" customFormat="false" ht="15.75" hidden="false" customHeight="false" outlineLevel="0" collapsed="false">
      <c r="G912" s="174"/>
    </row>
    <row r="913" customFormat="false" ht="15.75" hidden="false" customHeight="false" outlineLevel="0" collapsed="false">
      <c r="G913" s="174"/>
    </row>
    <row r="914" customFormat="false" ht="15.75" hidden="false" customHeight="false" outlineLevel="0" collapsed="false">
      <c r="G914" s="174"/>
    </row>
    <row r="915" customFormat="false" ht="15.75" hidden="false" customHeight="false" outlineLevel="0" collapsed="false">
      <c r="G915" s="174"/>
    </row>
    <row r="916" customFormat="false" ht="15.75" hidden="false" customHeight="false" outlineLevel="0" collapsed="false">
      <c r="G916" s="174"/>
    </row>
    <row r="917" customFormat="false" ht="15.75" hidden="false" customHeight="false" outlineLevel="0" collapsed="false">
      <c r="G917" s="174"/>
    </row>
    <row r="918" customFormat="false" ht="15.75" hidden="false" customHeight="false" outlineLevel="0" collapsed="false">
      <c r="G918" s="174"/>
    </row>
    <row r="919" customFormat="false" ht="15.75" hidden="false" customHeight="false" outlineLevel="0" collapsed="false">
      <c r="G919" s="174"/>
    </row>
    <row r="920" customFormat="false" ht="15.75" hidden="false" customHeight="false" outlineLevel="0" collapsed="false">
      <c r="G920" s="174"/>
    </row>
    <row r="921" customFormat="false" ht="15.75" hidden="false" customHeight="false" outlineLevel="0" collapsed="false">
      <c r="G921" s="174"/>
    </row>
    <row r="922" customFormat="false" ht="15.75" hidden="false" customHeight="false" outlineLevel="0" collapsed="false">
      <c r="G922" s="174"/>
    </row>
    <row r="923" customFormat="false" ht="15.75" hidden="false" customHeight="false" outlineLevel="0" collapsed="false">
      <c r="G923" s="174"/>
    </row>
    <row r="924" customFormat="false" ht="15.75" hidden="false" customHeight="false" outlineLevel="0" collapsed="false">
      <c r="G924" s="174"/>
    </row>
    <row r="925" customFormat="false" ht="15.75" hidden="false" customHeight="false" outlineLevel="0" collapsed="false">
      <c r="G925" s="174"/>
    </row>
    <row r="926" customFormat="false" ht="15.75" hidden="false" customHeight="false" outlineLevel="0" collapsed="false">
      <c r="G926" s="174"/>
    </row>
    <row r="927" customFormat="false" ht="15.75" hidden="false" customHeight="false" outlineLevel="0" collapsed="false">
      <c r="G927" s="174"/>
    </row>
    <row r="928" customFormat="false" ht="15.75" hidden="false" customHeight="false" outlineLevel="0" collapsed="false">
      <c r="G928" s="174"/>
    </row>
    <row r="929" customFormat="false" ht="15.75" hidden="false" customHeight="false" outlineLevel="0" collapsed="false">
      <c r="G929" s="174"/>
    </row>
    <row r="930" customFormat="false" ht="15.75" hidden="false" customHeight="false" outlineLevel="0" collapsed="false">
      <c r="G930" s="174"/>
    </row>
    <row r="931" customFormat="false" ht="15.75" hidden="false" customHeight="false" outlineLevel="0" collapsed="false">
      <c r="G931" s="174"/>
    </row>
    <row r="932" customFormat="false" ht="15.75" hidden="false" customHeight="false" outlineLevel="0" collapsed="false">
      <c r="G932" s="174"/>
    </row>
    <row r="933" customFormat="false" ht="15.75" hidden="false" customHeight="false" outlineLevel="0" collapsed="false">
      <c r="G933" s="174"/>
    </row>
    <row r="934" customFormat="false" ht="15.75" hidden="false" customHeight="false" outlineLevel="0" collapsed="false">
      <c r="G934" s="174"/>
    </row>
    <row r="935" customFormat="false" ht="15.75" hidden="false" customHeight="false" outlineLevel="0" collapsed="false">
      <c r="G935" s="174"/>
    </row>
    <row r="936" customFormat="false" ht="15.75" hidden="false" customHeight="false" outlineLevel="0" collapsed="false">
      <c r="G936" s="174"/>
    </row>
    <row r="937" customFormat="false" ht="15.75" hidden="false" customHeight="false" outlineLevel="0" collapsed="false">
      <c r="G937" s="174"/>
    </row>
    <row r="938" customFormat="false" ht="15.75" hidden="false" customHeight="false" outlineLevel="0" collapsed="false">
      <c r="G938" s="174"/>
    </row>
    <row r="939" customFormat="false" ht="15.75" hidden="false" customHeight="false" outlineLevel="0" collapsed="false">
      <c r="G939" s="174"/>
    </row>
    <row r="940" customFormat="false" ht="15.75" hidden="false" customHeight="false" outlineLevel="0" collapsed="false">
      <c r="G940" s="174"/>
    </row>
    <row r="941" customFormat="false" ht="15.75" hidden="false" customHeight="false" outlineLevel="0" collapsed="false">
      <c r="G941" s="174"/>
    </row>
    <row r="942" customFormat="false" ht="15.75" hidden="false" customHeight="false" outlineLevel="0" collapsed="false">
      <c r="G942" s="174"/>
    </row>
    <row r="943" customFormat="false" ht="15.75" hidden="false" customHeight="false" outlineLevel="0" collapsed="false">
      <c r="G943" s="174"/>
    </row>
    <row r="944" customFormat="false" ht="15.75" hidden="false" customHeight="false" outlineLevel="0" collapsed="false">
      <c r="G944" s="174"/>
    </row>
    <row r="945" customFormat="false" ht="15.75" hidden="false" customHeight="false" outlineLevel="0" collapsed="false">
      <c r="G945" s="174"/>
    </row>
    <row r="946" customFormat="false" ht="15.75" hidden="false" customHeight="false" outlineLevel="0" collapsed="false">
      <c r="G946" s="174"/>
    </row>
    <row r="947" customFormat="false" ht="15.75" hidden="false" customHeight="false" outlineLevel="0" collapsed="false">
      <c r="G947" s="174"/>
    </row>
    <row r="948" customFormat="false" ht="15.75" hidden="false" customHeight="false" outlineLevel="0" collapsed="false">
      <c r="G948" s="174"/>
    </row>
    <row r="949" customFormat="false" ht="15.75" hidden="false" customHeight="false" outlineLevel="0" collapsed="false">
      <c r="G949" s="174"/>
    </row>
    <row r="950" customFormat="false" ht="15.75" hidden="false" customHeight="false" outlineLevel="0" collapsed="false">
      <c r="G950" s="174"/>
    </row>
    <row r="951" customFormat="false" ht="15.75" hidden="false" customHeight="false" outlineLevel="0" collapsed="false">
      <c r="G951" s="174"/>
    </row>
    <row r="952" customFormat="false" ht="15.75" hidden="false" customHeight="false" outlineLevel="0" collapsed="false">
      <c r="G952" s="174"/>
    </row>
    <row r="953" customFormat="false" ht="15.75" hidden="false" customHeight="false" outlineLevel="0" collapsed="false">
      <c r="G953" s="174"/>
    </row>
    <row r="954" customFormat="false" ht="15.75" hidden="false" customHeight="false" outlineLevel="0" collapsed="false">
      <c r="G954" s="174"/>
    </row>
    <row r="955" customFormat="false" ht="15.75" hidden="false" customHeight="false" outlineLevel="0" collapsed="false">
      <c r="G955" s="174"/>
    </row>
    <row r="956" customFormat="false" ht="15.75" hidden="false" customHeight="false" outlineLevel="0" collapsed="false">
      <c r="G956" s="174"/>
    </row>
    <row r="957" customFormat="false" ht="15.75" hidden="false" customHeight="false" outlineLevel="0" collapsed="false">
      <c r="G957" s="174"/>
    </row>
    <row r="958" customFormat="false" ht="15.75" hidden="false" customHeight="false" outlineLevel="0" collapsed="false">
      <c r="G958" s="174"/>
    </row>
    <row r="959" customFormat="false" ht="15.75" hidden="false" customHeight="false" outlineLevel="0" collapsed="false">
      <c r="G959" s="174"/>
    </row>
    <row r="960" customFormat="false" ht="15.75" hidden="false" customHeight="false" outlineLevel="0" collapsed="false">
      <c r="G960" s="174"/>
    </row>
    <row r="961" customFormat="false" ht="15.75" hidden="false" customHeight="false" outlineLevel="0" collapsed="false">
      <c r="G961" s="174"/>
    </row>
    <row r="962" customFormat="false" ht="15.75" hidden="false" customHeight="false" outlineLevel="0" collapsed="false">
      <c r="G962" s="174"/>
    </row>
    <row r="963" customFormat="false" ht="15.75" hidden="false" customHeight="false" outlineLevel="0" collapsed="false">
      <c r="G963" s="174"/>
    </row>
    <row r="964" customFormat="false" ht="15.75" hidden="false" customHeight="false" outlineLevel="0" collapsed="false">
      <c r="G964" s="174"/>
    </row>
    <row r="965" customFormat="false" ht="15.75" hidden="false" customHeight="false" outlineLevel="0" collapsed="false">
      <c r="G965" s="174"/>
    </row>
    <row r="966" customFormat="false" ht="15.75" hidden="false" customHeight="false" outlineLevel="0" collapsed="false">
      <c r="G966" s="174"/>
    </row>
    <row r="967" customFormat="false" ht="15.75" hidden="false" customHeight="false" outlineLevel="0" collapsed="false">
      <c r="G967" s="174"/>
    </row>
    <row r="968" customFormat="false" ht="15.75" hidden="false" customHeight="false" outlineLevel="0" collapsed="false">
      <c r="G968" s="174"/>
    </row>
    <row r="969" customFormat="false" ht="15.75" hidden="false" customHeight="false" outlineLevel="0" collapsed="false">
      <c r="G969" s="174"/>
    </row>
    <row r="970" customFormat="false" ht="15.75" hidden="false" customHeight="false" outlineLevel="0" collapsed="false">
      <c r="G970" s="174"/>
    </row>
    <row r="971" customFormat="false" ht="15.75" hidden="false" customHeight="false" outlineLevel="0" collapsed="false">
      <c r="G971" s="174"/>
    </row>
    <row r="972" customFormat="false" ht="15.75" hidden="false" customHeight="false" outlineLevel="0" collapsed="false">
      <c r="G972" s="174"/>
    </row>
    <row r="973" customFormat="false" ht="15.75" hidden="false" customHeight="false" outlineLevel="0" collapsed="false">
      <c r="G973" s="174"/>
    </row>
    <row r="974" customFormat="false" ht="15.75" hidden="false" customHeight="false" outlineLevel="0" collapsed="false">
      <c r="G974" s="174"/>
    </row>
    <row r="975" customFormat="false" ht="15.75" hidden="false" customHeight="false" outlineLevel="0" collapsed="false">
      <c r="G975" s="174"/>
    </row>
    <row r="976" customFormat="false" ht="15.75" hidden="false" customHeight="false" outlineLevel="0" collapsed="false">
      <c r="G976" s="174"/>
    </row>
    <row r="977" customFormat="false" ht="15.75" hidden="false" customHeight="false" outlineLevel="0" collapsed="false">
      <c r="G977" s="174"/>
    </row>
    <row r="978" customFormat="false" ht="15.75" hidden="false" customHeight="false" outlineLevel="0" collapsed="false">
      <c r="G978" s="174"/>
    </row>
    <row r="979" customFormat="false" ht="15.75" hidden="false" customHeight="false" outlineLevel="0" collapsed="false">
      <c r="G979" s="174"/>
    </row>
    <row r="980" customFormat="false" ht="15.75" hidden="false" customHeight="false" outlineLevel="0" collapsed="false">
      <c r="G980" s="174"/>
    </row>
    <row r="981" customFormat="false" ht="15.75" hidden="false" customHeight="false" outlineLevel="0" collapsed="false">
      <c r="G981" s="174"/>
    </row>
    <row r="982" customFormat="false" ht="15.75" hidden="false" customHeight="false" outlineLevel="0" collapsed="false">
      <c r="G982" s="174"/>
    </row>
    <row r="983" customFormat="false" ht="15.75" hidden="false" customHeight="false" outlineLevel="0" collapsed="false">
      <c r="G983" s="174"/>
    </row>
    <row r="984" customFormat="false" ht="15.75" hidden="false" customHeight="false" outlineLevel="0" collapsed="false">
      <c r="G984" s="174"/>
    </row>
    <row r="985" customFormat="false" ht="15.75" hidden="false" customHeight="false" outlineLevel="0" collapsed="false">
      <c r="G985" s="174"/>
    </row>
    <row r="986" customFormat="false" ht="15.75" hidden="false" customHeight="false" outlineLevel="0" collapsed="false">
      <c r="G986" s="174"/>
    </row>
    <row r="987" customFormat="false" ht="15.75" hidden="false" customHeight="false" outlineLevel="0" collapsed="false">
      <c r="G987" s="174"/>
    </row>
    <row r="988" customFormat="false" ht="15.75" hidden="false" customHeight="false" outlineLevel="0" collapsed="false">
      <c r="G988" s="174"/>
    </row>
    <row r="989" customFormat="false" ht="15.75" hidden="false" customHeight="false" outlineLevel="0" collapsed="false">
      <c r="G989" s="174"/>
    </row>
    <row r="990" customFormat="false" ht="15.75" hidden="false" customHeight="false" outlineLevel="0" collapsed="false">
      <c r="G990" s="174"/>
    </row>
    <row r="991" customFormat="false" ht="15.75" hidden="false" customHeight="false" outlineLevel="0" collapsed="false">
      <c r="G991" s="174"/>
    </row>
    <row r="992" customFormat="false" ht="15.75" hidden="false" customHeight="false" outlineLevel="0" collapsed="false">
      <c r="G992" s="174"/>
    </row>
    <row r="993" customFormat="false" ht="15.75" hidden="false" customHeight="false" outlineLevel="0" collapsed="false">
      <c r="G993" s="174"/>
    </row>
    <row r="994" customFormat="false" ht="15.75" hidden="false" customHeight="false" outlineLevel="0" collapsed="false">
      <c r="G994" s="174"/>
    </row>
    <row r="995" customFormat="false" ht="15.75" hidden="false" customHeight="false" outlineLevel="0" collapsed="false">
      <c r="G995" s="174"/>
    </row>
    <row r="996" customFormat="false" ht="15.75" hidden="false" customHeight="false" outlineLevel="0" collapsed="false">
      <c r="G996" s="174"/>
    </row>
    <row r="997" customFormat="false" ht="15.75" hidden="false" customHeight="false" outlineLevel="0" collapsed="false">
      <c r="G997" s="174"/>
    </row>
    <row r="998" customFormat="false" ht="15.75" hidden="false" customHeight="false" outlineLevel="0" collapsed="false">
      <c r="G998" s="174"/>
    </row>
    <row r="999" customFormat="false" ht="15.75" hidden="false" customHeight="false" outlineLevel="0" collapsed="false">
      <c r="G999" s="174"/>
    </row>
    <row r="1000" customFormat="false" ht="15.75" hidden="false" customHeight="false" outlineLevel="0" collapsed="false">
      <c r="G1000" s="17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4.75"/>
    <col collapsed="false" customWidth="true" hidden="false" outlineLevel="0" max="3" min="3" style="0" width="19.88"/>
    <col collapsed="false" customWidth="true" hidden="false" outlineLevel="0" max="4" min="4" style="0" width="10.99"/>
    <col collapsed="false" customWidth="true" hidden="false" outlineLevel="0" max="5" min="5" style="0" width="11.5"/>
    <col collapsed="false" customWidth="true" hidden="false" outlineLevel="0" max="6" min="6" style="0" width="16.75"/>
    <col collapsed="false" customWidth="true" hidden="false" outlineLevel="0" max="7" min="7" style="0" width="13.37"/>
    <col collapsed="false" customWidth="true" hidden="false" outlineLevel="0" max="8" min="8" style="0" width="16.63"/>
    <col collapsed="false" customWidth="true" hidden="false" outlineLevel="0" max="9" min="9" style="0" width="39.24"/>
  </cols>
  <sheetData>
    <row r="1" customFormat="false" ht="15.75" hidden="false" customHeight="false" outlineLevel="0" collapsed="false">
      <c r="A1" s="32"/>
      <c r="B1" s="32" t="s">
        <v>619</v>
      </c>
      <c r="C1" s="32" t="s">
        <v>620</v>
      </c>
      <c r="D1" s="32" t="s">
        <v>621</v>
      </c>
      <c r="E1" s="32" t="s">
        <v>622</v>
      </c>
      <c r="F1" s="32" t="s">
        <v>341</v>
      </c>
      <c r="G1" s="32" t="s">
        <v>623</v>
      </c>
      <c r="H1" s="32" t="s">
        <v>343</v>
      </c>
      <c r="I1" s="32" t="s">
        <v>624</v>
      </c>
      <c r="J1" s="8" t="s">
        <v>625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31"/>
      <c r="AB1" s="31"/>
    </row>
    <row r="2" customFormat="false" ht="15.75" hidden="false" customHeight="false" outlineLevel="0" collapsed="false">
      <c r="A2" s="64" t="n">
        <v>42371</v>
      </c>
      <c r="B2" s="8" t="s">
        <v>626</v>
      </c>
      <c r="C2" s="8"/>
      <c r="D2" s="102" t="n">
        <v>0.375</v>
      </c>
      <c r="E2" s="102" t="n">
        <v>0.378472222222222</v>
      </c>
      <c r="F2" s="8" t="s">
        <v>627</v>
      </c>
      <c r="G2" s="8" t="s">
        <v>627</v>
      </c>
      <c r="H2" s="22" t="n">
        <v>763000</v>
      </c>
      <c r="I2" s="8"/>
      <c r="J2" s="8" t="n">
        <f aca="false">H2*26</f>
        <v>19838000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7"/>
      <c r="AB2" s="7"/>
    </row>
    <row r="3" customFormat="false" ht="15.75" hidden="false" customHeight="false" outlineLevel="0" collapsed="false">
      <c r="A3" s="64" t="n">
        <v>42372</v>
      </c>
      <c r="B3" s="8" t="s">
        <v>626</v>
      </c>
      <c r="C3" s="8"/>
      <c r="D3" s="102" t="n">
        <v>0.375</v>
      </c>
      <c r="E3" s="102" t="n">
        <v>0.378472222222222</v>
      </c>
      <c r="F3" s="8" t="s">
        <v>627</v>
      </c>
      <c r="G3" s="8" t="s">
        <v>627</v>
      </c>
      <c r="H3" s="22" t="n">
        <v>485000</v>
      </c>
      <c r="I3" s="8"/>
      <c r="J3" s="8" t="n">
        <f aca="false">H3*26</f>
        <v>12610000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/>
      <c r="AB3" s="7"/>
    </row>
    <row r="4" customFormat="false" ht="15.75" hidden="false" customHeight="false" outlineLevel="0" collapsed="false">
      <c r="A4" s="64" t="n">
        <v>42378</v>
      </c>
      <c r="B4" s="8" t="s">
        <v>626</v>
      </c>
      <c r="C4" s="8"/>
      <c r="D4" s="102" t="n">
        <v>0.375</v>
      </c>
      <c r="E4" s="102" t="n">
        <v>0.378472222222222</v>
      </c>
      <c r="F4" s="8" t="s">
        <v>628</v>
      </c>
      <c r="G4" s="8" t="s">
        <v>628</v>
      </c>
      <c r="H4" s="22" t="n">
        <v>716000</v>
      </c>
      <c r="I4" s="8"/>
      <c r="J4" s="8" t="n">
        <f aca="false">H4*26</f>
        <v>18616000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7"/>
    </row>
    <row r="5" customFormat="false" ht="15.75" hidden="false" customHeight="false" outlineLevel="0" collapsed="false">
      <c r="A5" s="64" t="n">
        <v>42379</v>
      </c>
      <c r="B5" s="8" t="s">
        <v>626</v>
      </c>
      <c r="C5" s="8"/>
      <c r="D5" s="102" t="n">
        <v>0.375</v>
      </c>
      <c r="E5" s="102" t="n">
        <v>0.378472222222222</v>
      </c>
      <c r="F5" s="8" t="s">
        <v>628</v>
      </c>
      <c r="G5" s="8" t="s">
        <v>628</v>
      </c>
      <c r="H5" s="22" t="n">
        <v>543000</v>
      </c>
      <c r="I5" s="8"/>
      <c r="J5" s="8" t="n">
        <f aca="false">H5*26</f>
        <v>14118000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"/>
      <c r="AB5" s="7"/>
    </row>
    <row r="6" customFormat="false" ht="15.75" hidden="false" customHeight="false" outlineLevel="0" collapsed="false">
      <c r="A6" s="64" t="n">
        <v>42385</v>
      </c>
      <c r="B6" s="8" t="s">
        <v>626</v>
      </c>
      <c r="C6" s="8"/>
      <c r="D6" s="102" t="n">
        <v>0.375</v>
      </c>
      <c r="E6" s="102" t="n">
        <v>0.378472222222222</v>
      </c>
      <c r="F6" s="8" t="s">
        <v>629</v>
      </c>
      <c r="G6" s="8" t="s">
        <v>629</v>
      </c>
      <c r="H6" s="22" t="n">
        <v>508000</v>
      </c>
      <c r="I6" s="8"/>
      <c r="J6" s="8" t="n">
        <f aca="false">H6*26</f>
        <v>13208000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7"/>
      <c r="AB6" s="7"/>
    </row>
    <row r="7" customFormat="false" ht="15.75" hidden="false" customHeight="false" outlineLevel="0" collapsed="false">
      <c r="A7" s="64" t="n">
        <v>42386</v>
      </c>
      <c r="B7" s="8" t="s">
        <v>626</v>
      </c>
      <c r="C7" s="8"/>
      <c r="D7" s="102" t="n">
        <v>0.375</v>
      </c>
      <c r="E7" s="102" t="n">
        <v>0.378472222222222</v>
      </c>
      <c r="F7" s="8" t="s">
        <v>629</v>
      </c>
      <c r="G7" s="8" t="s">
        <v>629</v>
      </c>
      <c r="H7" s="22" t="n">
        <v>816000</v>
      </c>
      <c r="I7" s="8"/>
      <c r="J7" s="8" t="n">
        <f aca="false">H7*26</f>
        <v>21216000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/>
      <c r="AB7" s="7"/>
    </row>
    <row r="8" customFormat="false" ht="15.75" hidden="false" customHeight="false" outlineLevel="0" collapsed="false">
      <c r="A8" s="64" t="n">
        <v>42392</v>
      </c>
      <c r="B8" s="8" t="s">
        <v>626</v>
      </c>
      <c r="C8" s="8"/>
      <c r="D8" s="102" t="n">
        <v>0.375</v>
      </c>
      <c r="E8" s="102" t="n">
        <v>0.378472222222222</v>
      </c>
      <c r="F8" s="8" t="s">
        <v>630</v>
      </c>
      <c r="G8" s="8" t="s">
        <v>630</v>
      </c>
      <c r="H8" s="22" t="n">
        <v>308000</v>
      </c>
      <c r="I8" s="8"/>
      <c r="J8" s="8" t="n">
        <f aca="false">H8*26</f>
        <v>8008000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7"/>
      <c r="AB8" s="7"/>
    </row>
    <row r="9" customFormat="false" ht="15.75" hidden="false" customHeight="false" outlineLevel="0" collapsed="false">
      <c r="A9" s="64" t="n">
        <v>42393</v>
      </c>
      <c r="B9" s="8" t="s">
        <v>626</v>
      </c>
      <c r="C9" s="8"/>
      <c r="D9" s="102" t="n">
        <v>0.375</v>
      </c>
      <c r="E9" s="102" t="n">
        <v>0.378472222222222</v>
      </c>
      <c r="F9" s="8" t="s">
        <v>630</v>
      </c>
      <c r="G9" s="8" t="s">
        <v>630</v>
      </c>
      <c r="H9" s="22" t="n">
        <v>426000</v>
      </c>
      <c r="I9" s="8"/>
      <c r="J9" s="8" t="n">
        <f aca="false">H9*26</f>
        <v>11076000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7"/>
      <c r="AB9" s="7"/>
    </row>
    <row r="10" customFormat="false" ht="15.75" hidden="false" customHeight="false" outlineLevel="0" collapsed="false">
      <c r="A10" s="64" t="n">
        <v>42399</v>
      </c>
      <c r="B10" s="8" t="s">
        <v>626</v>
      </c>
      <c r="C10" s="8"/>
      <c r="D10" s="102" t="n">
        <v>0.375</v>
      </c>
      <c r="E10" s="102" t="n">
        <v>0.378472222222222</v>
      </c>
      <c r="F10" s="8" t="s">
        <v>631</v>
      </c>
      <c r="G10" s="8" t="s">
        <v>631</v>
      </c>
      <c r="H10" s="22" t="n">
        <v>682000</v>
      </c>
      <c r="I10" s="8"/>
      <c r="J10" s="8" t="n">
        <f aca="false">H10*26</f>
        <v>17732000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7"/>
      <c r="AB10" s="7"/>
    </row>
    <row r="11" customFormat="false" ht="15.75" hidden="false" customHeight="false" outlineLevel="0" collapsed="false">
      <c r="A11" s="64" t="n">
        <v>42400</v>
      </c>
      <c r="B11" s="8" t="s">
        <v>626</v>
      </c>
      <c r="C11" s="8"/>
      <c r="D11" s="102" t="n">
        <v>0.375</v>
      </c>
      <c r="E11" s="102" t="n">
        <v>0.378472222222222</v>
      </c>
      <c r="F11" s="8" t="s">
        <v>631</v>
      </c>
      <c r="G11" s="8" t="s">
        <v>631</v>
      </c>
      <c r="H11" s="22" t="n">
        <v>661000</v>
      </c>
      <c r="I11" s="8"/>
      <c r="J11" s="8" t="n">
        <f aca="false">H11*26</f>
        <v>17186000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7"/>
      <c r="AB11" s="7"/>
    </row>
    <row r="12" customFormat="false" ht="15.75" hidden="false" customHeight="false" outlineLevel="0" collapsed="false">
      <c r="A12" s="64" t="n">
        <v>42406</v>
      </c>
      <c r="B12" s="8" t="s">
        <v>626</v>
      </c>
      <c r="C12" s="8"/>
      <c r="D12" s="102" t="n">
        <v>0.375</v>
      </c>
      <c r="E12" s="102" t="n">
        <v>0.378472222222222</v>
      </c>
      <c r="F12" s="8" t="s">
        <v>632</v>
      </c>
      <c r="G12" s="8" t="s">
        <v>632</v>
      </c>
      <c r="H12" s="19" t="n">
        <v>486000</v>
      </c>
      <c r="I12" s="8"/>
      <c r="J12" s="8" t="n">
        <f aca="false">H12*26</f>
        <v>12636000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7"/>
      <c r="AB12" s="7"/>
    </row>
    <row r="13" customFormat="false" ht="15.75" hidden="false" customHeight="false" outlineLevel="0" collapsed="false">
      <c r="A13" s="64" t="n">
        <v>42407</v>
      </c>
      <c r="B13" s="8" t="s">
        <v>626</v>
      </c>
      <c r="C13" s="8"/>
      <c r="D13" s="102" t="n">
        <v>0.375</v>
      </c>
      <c r="E13" s="102" t="n">
        <v>0.378472222222222</v>
      </c>
      <c r="F13" s="8" t="s">
        <v>632</v>
      </c>
      <c r="G13" s="8" t="s">
        <v>632</v>
      </c>
      <c r="H13" s="22" t="n">
        <v>517000</v>
      </c>
      <c r="I13" s="8"/>
      <c r="J13" s="8" t="n">
        <f aca="false">H13*26</f>
        <v>13442000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7"/>
      <c r="AB13" s="7"/>
    </row>
    <row r="14" customFormat="false" ht="15.75" hidden="false" customHeight="false" outlineLevel="0" collapsed="false">
      <c r="A14" s="64" t="n">
        <v>42413</v>
      </c>
      <c r="B14" s="8" t="s">
        <v>626</v>
      </c>
      <c r="C14" s="8"/>
      <c r="D14" s="102" t="n">
        <v>0.375</v>
      </c>
      <c r="E14" s="102" t="n">
        <v>0.378472222222222</v>
      </c>
      <c r="F14" s="8" t="s">
        <v>633</v>
      </c>
      <c r="G14" s="8" t="s">
        <v>633</v>
      </c>
      <c r="H14" s="22" t="n">
        <v>428000</v>
      </c>
      <c r="I14" s="8"/>
      <c r="J14" s="8" t="n">
        <f aca="false">H14*26</f>
        <v>11128000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7"/>
      <c r="AB14" s="7"/>
    </row>
    <row r="15" customFormat="false" ht="15.75" hidden="false" customHeight="false" outlineLevel="0" collapsed="false">
      <c r="A15" s="64" t="n">
        <v>42414</v>
      </c>
      <c r="B15" s="8" t="s">
        <v>626</v>
      </c>
      <c r="C15" s="8"/>
      <c r="D15" s="102" t="n">
        <v>0.375</v>
      </c>
      <c r="E15" s="102" t="n">
        <v>0.378472222222222</v>
      </c>
      <c r="F15" s="8" t="s">
        <v>633</v>
      </c>
      <c r="G15" s="8" t="s">
        <v>633</v>
      </c>
      <c r="H15" s="22" t="n">
        <v>662000</v>
      </c>
      <c r="I15" s="8"/>
      <c r="J15" s="8" t="n">
        <f aca="false">H15*26</f>
        <v>17212000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7"/>
      <c r="AB15" s="7"/>
    </row>
    <row r="16" customFormat="false" ht="15.75" hidden="false" customHeight="false" outlineLevel="0" collapsed="false">
      <c r="A16" s="64" t="n">
        <v>42420</v>
      </c>
      <c r="B16" s="8" t="s">
        <v>626</v>
      </c>
      <c r="C16" s="8"/>
      <c r="D16" s="102" t="n">
        <v>0.375</v>
      </c>
      <c r="E16" s="102" t="n">
        <v>0.378472222222222</v>
      </c>
      <c r="F16" s="8" t="s">
        <v>634</v>
      </c>
      <c r="G16" s="8" t="s">
        <v>634</v>
      </c>
      <c r="H16" s="22" t="n">
        <v>428000</v>
      </c>
      <c r="I16" s="8"/>
      <c r="J16" s="8" t="n">
        <f aca="false">H16*26</f>
        <v>11128000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7"/>
      <c r="AB16" s="7"/>
    </row>
    <row r="17" customFormat="false" ht="15.75" hidden="false" customHeight="false" outlineLevel="0" collapsed="false">
      <c r="A17" s="64" t="n">
        <v>42421</v>
      </c>
      <c r="B17" s="8" t="s">
        <v>626</v>
      </c>
      <c r="C17" s="8"/>
      <c r="D17" s="102" t="n">
        <v>0.375</v>
      </c>
      <c r="E17" s="102" t="n">
        <v>0.378472222222222</v>
      </c>
      <c r="F17" s="8" t="s">
        <v>634</v>
      </c>
      <c r="G17" s="8" t="s">
        <v>634</v>
      </c>
      <c r="H17" s="22" t="n">
        <v>662000</v>
      </c>
      <c r="I17" s="8"/>
      <c r="J17" s="8" t="n">
        <f aca="false">H17*26</f>
        <v>17212000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7"/>
      <c r="AB17" s="7"/>
    </row>
    <row r="18" customFormat="false" ht="15.75" hidden="false" customHeight="false" outlineLevel="0" collapsed="false">
      <c r="A18" s="64" t="n">
        <v>42427</v>
      </c>
      <c r="B18" s="8" t="s">
        <v>626</v>
      </c>
      <c r="C18" s="8"/>
      <c r="D18" s="102" t="n">
        <v>0.375</v>
      </c>
      <c r="E18" s="102" t="n">
        <v>0.378472222222222</v>
      </c>
      <c r="F18" s="8" t="s">
        <v>635</v>
      </c>
      <c r="G18" s="8" t="s">
        <v>635</v>
      </c>
      <c r="H18" s="22" t="n">
        <v>434000</v>
      </c>
      <c r="I18" s="8"/>
      <c r="J18" s="8" t="n">
        <f aca="false">H18*26</f>
        <v>11284000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7"/>
      <c r="AB18" s="7"/>
    </row>
    <row r="19" customFormat="false" ht="15.75" hidden="false" customHeight="false" outlineLevel="0" collapsed="false">
      <c r="A19" s="64" t="n">
        <v>42428</v>
      </c>
      <c r="B19" s="8" t="s">
        <v>626</v>
      </c>
      <c r="C19" s="8"/>
      <c r="D19" s="102" t="n">
        <v>0.375</v>
      </c>
      <c r="E19" s="102" t="n">
        <v>0.378472222222222</v>
      </c>
      <c r="F19" s="8" t="s">
        <v>635</v>
      </c>
      <c r="G19" s="8" t="s">
        <v>635</v>
      </c>
      <c r="H19" s="22" t="n">
        <v>456000</v>
      </c>
      <c r="I19" s="8"/>
      <c r="J19" s="8" t="n">
        <f aca="false">H19*26</f>
        <v>11856000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7"/>
      <c r="AB19" s="7"/>
    </row>
    <row r="20" customFormat="false" ht="15.75" hidden="false" customHeight="false" outlineLevel="0" collapsed="false">
      <c r="A20" s="64" t="n">
        <v>42434</v>
      </c>
      <c r="B20" s="8" t="s">
        <v>626</v>
      </c>
      <c r="C20" s="8"/>
      <c r="D20" s="102" t="n">
        <v>0.375</v>
      </c>
      <c r="E20" s="102" t="n">
        <v>0.378472222222222</v>
      </c>
      <c r="F20" s="8" t="s">
        <v>636</v>
      </c>
      <c r="G20" s="8" t="s">
        <v>636</v>
      </c>
      <c r="H20" s="22" t="n">
        <v>428000</v>
      </c>
      <c r="I20" s="8"/>
      <c r="J20" s="8" t="n">
        <f aca="false">H20*26</f>
        <v>11128000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7"/>
      <c r="AB20" s="7"/>
    </row>
    <row r="21" customFormat="false" ht="15.75" hidden="false" customHeight="false" outlineLevel="0" collapsed="false">
      <c r="A21" s="64" t="n">
        <v>42435</v>
      </c>
      <c r="B21" s="8" t="s">
        <v>626</v>
      </c>
      <c r="C21" s="8"/>
      <c r="D21" s="102" t="n">
        <v>0.375</v>
      </c>
      <c r="E21" s="102" t="n">
        <v>0.378472222222222</v>
      </c>
      <c r="F21" s="8" t="s">
        <v>636</v>
      </c>
      <c r="G21" s="8" t="s">
        <v>636</v>
      </c>
      <c r="H21" s="22" t="n">
        <v>662000</v>
      </c>
      <c r="I21" s="8"/>
      <c r="J21" s="8" t="n">
        <f aca="false">H21*26</f>
        <v>17212000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7"/>
      <c r="AB21" s="7"/>
    </row>
    <row r="22" customFormat="false" ht="15.75" hidden="false" customHeight="false" outlineLevel="0" collapsed="false">
      <c r="A22" s="64" t="n">
        <v>42441</v>
      </c>
      <c r="B22" s="8" t="s">
        <v>626</v>
      </c>
      <c r="C22" s="8"/>
      <c r="D22" s="102" t="n">
        <v>0.375</v>
      </c>
      <c r="E22" s="102" t="n">
        <v>0.378472222222222</v>
      </c>
      <c r="F22" s="8" t="s">
        <v>637</v>
      </c>
      <c r="G22" s="8" t="s">
        <v>637</v>
      </c>
      <c r="H22" s="22" t="n">
        <v>202000</v>
      </c>
      <c r="I22" s="8" t="s">
        <v>638</v>
      </c>
      <c r="J22" s="8" t="n">
        <f aca="false">H22*26</f>
        <v>5252000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7"/>
      <c r="AB22" s="7"/>
    </row>
    <row r="23" customFormat="false" ht="15.75" hidden="false" customHeight="false" outlineLevel="0" collapsed="false">
      <c r="A23" s="64" t="n">
        <v>42442</v>
      </c>
      <c r="B23" s="8" t="s">
        <v>626</v>
      </c>
      <c r="C23" s="8"/>
      <c r="D23" s="102" t="n">
        <v>0.375</v>
      </c>
      <c r="E23" s="102" t="n">
        <v>0.378472222222222</v>
      </c>
      <c r="F23" s="8" t="s">
        <v>637</v>
      </c>
      <c r="G23" s="8" t="s">
        <v>637</v>
      </c>
      <c r="H23" s="22" t="n">
        <v>485000</v>
      </c>
      <c r="I23" s="8"/>
      <c r="J23" s="8" t="n">
        <f aca="false">H23*26</f>
        <v>12610000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/>
      <c r="AB23" s="7"/>
    </row>
    <row r="24" customFormat="false" ht="15.75" hidden="false" customHeight="false" outlineLevel="0" collapsed="false">
      <c r="A24" s="64" t="n">
        <v>42448</v>
      </c>
      <c r="B24" s="8" t="s">
        <v>626</v>
      </c>
      <c r="C24" s="8"/>
      <c r="D24" s="102" t="n">
        <v>0.375</v>
      </c>
      <c r="E24" s="102" t="n">
        <v>0.378472222222222</v>
      </c>
      <c r="F24" s="8" t="s">
        <v>639</v>
      </c>
      <c r="G24" s="8" t="s">
        <v>639</v>
      </c>
      <c r="H24" s="22" t="n">
        <v>355000</v>
      </c>
      <c r="I24" s="8"/>
      <c r="J24" s="8" t="n">
        <f aca="false">H24*26</f>
        <v>9230000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  <c r="AB24" s="7"/>
    </row>
    <row r="25" customFormat="false" ht="15.75" hidden="false" customHeight="false" outlineLevel="0" collapsed="false">
      <c r="A25" s="64" t="n">
        <v>42449</v>
      </c>
      <c r="B25" s="8" t="s">
        <v>626</v>
      </c>
      <c r="C25" s="8"/>
      <c r="D25" s="102" t="n">
        <v>0.375</v>
      </c>
      <c r="E25" s="102" t="n">
        <v>0.378472222222222</v>
      </c>
      <c r="F25" s="8" t="s">
        <v>639</v>
      </c>
      <c r="G25" s="8" t="s">
        <v>639</v>
      </c>
      <c r="H25" s="22" t="n">
        <v>418000</v>
      </c>
      <c r="I25" s="8"/>
      <c r="J25" s="8" t="n">
        <f aca="false">H25*26</f>
        <v>10868000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  <c r="AB25" s="7"/>
    </row>
    <row r="26" customFormat="false" ht="15.75" hidden="false" customHeight="false" outlineLevel="0" collapsed="false">
      <c r="A26" s="64" t="n">
        <v>42455</v>
      </c>
      <c r="B26" s="8" t="s">
        <v>626</v>
      </c>
      <c r="C26" s="8"/>
      <c r="D26" s="102" t="n">
        <v>0.375</v>
      </c>
      <c r="E26" s="102" t="n">
        <v>0.378472222222222</v>
      </c>
      <c r="F26" s="8" t="s">
        <v>640</v>
      </c>
      <c r="G26" s="8" t="s">
        <v>640</v>
      </c>
      <c r="H26" s="22" t="n">
        <v>377000</v>
      </c>
      <c r="I26" s="8"/>
      <c r="J26" s="8" t="n">
        <f aca="false">H26*26</f>
        <v>9802000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  <c r="AB26" s="7"/>
    </row>
    <row r="27" customFormat="false" ht="15.75" hidden="false" customHeight="false" outlineLevel="0" collapsed="false">
      <c r="A27" s="64" t="n">
        <v>42456</v>
      </c>
      <c r="B27" s="8" t="s">
        <v>626</v>
      </c>
      <c r="C27" s="8"/>
      <c r="D27" s="102" t="n">
        <v>0.375</v>
      </c>
      <c r="E27" s="102" t="n">
        <v>0.378472222222222</v>
      </c>
      <c r="F27" s="8" t="s">
        <v>640</v>
      </c>
      <c r="G27" s="8" t="s">
        <v>640</v>
      </c>
      <c r="H27" s="22" t="n">
        <v>436000</v>
      </c>
      <c r="I27" s="8"/>
      <c r="J27" s="8" t="n">
        <f aca="false">H27*26</f>
        <v>11336000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7"/>
      <c r="AB27" s="7"/>
    </row>
    <row r="28" customFormat="false" ht="15.75" hidden="false" customHeight="false" outlineLevel="0" collapsed="false">
      <c r="A28" s="64" t="n">
        <v>42462</v>
      </c>
      <c r="B28" s="8" t="s">
        <v>626</v>
      </c>
      <c r="C28" s="8"/>
      <c r="D28" s="102" t="n">
        <v>0.395833333333333</v>
      </c>
      <c r="E28" s="102" t="n">
        <v>0.395833333333333</v>
      </c>
      <c r="F28" s="8" t="s">
        <v>596</v>
      </c>
      <c r="G28" s="8" t="s">
        <v>596</v>
      </c>
      <c r="H28" s="22" t="n">
        <v>877000</v>
      </c>
      <c r="I28" s="8" t="s">
        <v>641</v>
      </c>
      <c r="J28" s="8" t="n">
        <f aca="false">H28*26</f>
        <v>22802000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7"/>
      <c r="AB28" s="7"/>
    </row>
    <row r="29" customFormat="false" ht="15.75" hidden="false" customHeight="false" outlineLevel="0" collapsed="false">
      <c r="A29" s="64" t="n">
        <v>42463</v>
      </c>
      <c r="B29" s="8" t="s">
        <v>626</v>
      </c>
      <c r="C29" s="8"/>
      <c r="D29" s="102" t="n">
        <v>0.395833333333333</v>
      </c>
      <c r="E29" s="102" t="n">
        <v>0.395833333333333</v>
      </c>
      <c r="F29" s="8" t="s">
        <v>387</v>
      </c>
      <c r="G29" s="8" t="s">
        <v>387</v>
      </c>
      <c r="H29" s="22" t="n">
        <v>903000</v>
      </c>
      <c r="I29" s="8"/>
      <c r="J29" s="8" t="n">
        <f aca="false">H29*26</f>
        <v>23478000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7"/>
      <c r="AB29" s="7"/>
    </row>
    <row r="30" customFormat="false" ht="15.75" hidden="false" customHeight="false" outlineLevel="0" collapsed="false">
      <c r="A30" s="64" t="n">
        <v>42469</v>
      </c>
      <c r="B30" s="8" t="s">
        <v>626</v>
      </c>
      <c r="C30" s="8"/>
      <c r="D30" s="102" t="n">
        <v>0.395833333333333</v>
      </c>
      <c r="E30" s="102" t="n">
        <v>0.395833333333333</v>
      </c>
      <c r="F30" s="8" t="s">
        <v>642</v>
      </c>
      <c r="G30" s="8" t="s">
        <v>642</v>
      </c>
      <c r="H30" s="19" t="n">
        <v>929000</v>
      </c>
      <c r="I30" s="8"/>
      <c r="J30" s="8" t="n">
        <f aca="false">H30*26</f>
        <v>24154000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7"/>
      <c r="AB30" s="7"/>
    </row>
    <row r="31" customFormat="false" ht="15.75" hidden="false" customHeight="false" outlineLevel="0" collapsed="false">
      <c r="A31" s="64" t="n">
        <v>42470</v>
      </c>
      <c r="B31" s="8" t="s">
        <v>626</v>
      </c>
      <c r="C31" s="8"/>
      <c r="D31" s="102" t="n">
        <v>0.395833333333333</v>
      </c>
      <c r="E31" s="102" t="n">
        <v>0.395833333333333</v>
      </c>
      <c r="F31" s="8" t="s">
        <v>600</v>
      </c>
      <c r="G31" s="8" t="s">
        <v>600</v>
      </c>
      <c r="H31" s="19" t="n">
        <v>1099000</v>
      </c>
      <c r="I31" s="8"/>
      <c r="J31" s="8" t="n">
        <f aca="false">H31*26</f>
        <v>28574000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7"/>
      <c r="AB31" s="7"/>
    </row>
    <row r="32" customFormat="false" ht="15.75" hidden="false" customHeight="false" outlineLevel="0" collapsed="false">
      <c r="A32" s="64" t="n">
        <v>42476</v>
      </c>
      <c r="B32" s="8" t="s">
        <v>626</v>
      </c>
      <c r="C32" s="8"/>
      <c r="D32" s="102" t="n">
        <v>0.395833333333333</v>
      </c>
      <c r="E32" s="102" t="n">
        <v>0.395833333333333</v>
      </c>
      <c r="F32" s="8" t="s">
        <v>643</v>
      </c>
      <c r="G32" s="8" t="s">
        <v>643</v>
      </c>
      <c r="H32" s="19" t="n">
        <v>748000</v>
      </c>
      <c r="I32" s="8"/>
      <c r="J32" s="8" t="n">
        <f aca="false">H32*26</f>
        <v>19448000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7"/>
      <c r="AB32" s="7"/>
    </row>
    <row r="33" customFormat="false" ht="15.75" hidden="false" customHeight="false" outlineLevel="0" collapsed="false">
      <c r="A33" s="64" t="n">
        <v>42477</v>
      </c>
      <c r="B33" s="8" t="s">
        <v>626</v>
      </c>
      <c r="C33" s="8"/>
      <c r="D33" s="102" t="n">
        <v>0.395833333333333</v>
      </c>
      <c r="E33" s="102" t="n">
        <v>0.395833333333333</v>
      </c>
      <c r="F33" s="8" t="s">
        <v>602</v>
      </c>
      <c r="G33" s="8" t="s">
        <v>602</v>
      </c>
      <c r="H33" s="19" t="n">
        <v>1031000</v>
      </c>
      <c r="I33" s="8"/>
      <c r="J33" s="8" t="n">
        <f aca="false">H33*26</f>
        <v>26806000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"/>
      <c r="AB33" s="7"/>
    </row>
    <row r="34" customFormat="false" ht="15.75" hidden="false" customHeight="false" outlineLevel="0" collapsed="false">
      <c r="A34" s="64" t="n">
        <v>42483</v>
      </c>
      <c r="B34" s="8" t="s">
        <v>626</v>
      </c>
      <c r="C34" s="8"/>
      <c r="D34" s="102" t="n">
        <v>0.395833333333333</v>
      </c>
      <c r="E34" s="102" t="n">
        <v>0.395833333333333</v>
      </c>
      <c r="F34" s="8" t="s">
        <v>644</v>
      </c>
      <c r="G34" s="8" t="s">
        <v>644</v>
      </c>
      <c r="H34" s="19" t="n">
        <v>1394000</v>
      </c>
      <c r="I34" s="8"/>
      <c r="J34" s="8" t="n">
        <f aca="false">H34*26</f>
        <v>36244000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7"/>
      <c r="AB34" s="7"/>
    </row>
    <row r="35" customFormat="false" ht="15.75" hidden="false" customHeight="false" outlineLevel="0" collapsed="false">
      <c r="A35" s="64" t="n">
        <v>42484</v>
      </c>
      <c r="B35" s="8" t="s">
        <v>626</v>
      </c>
      <c r="C35" s="8"/>
      <c r="D35" s="102" t="n">
        <v>0.395833333333333</v>
      </c>
      <c r="E35" s="102" t="n">
        <v>0.395833333333333</v>
      </c>
      <c r="F35" s="8" t="s">
        <v>604</v>
      </c>
      <c r="G35" s="8" t="s">
        <v>604</v>
      </c>
      <c r="H35" s="19" t="n">
        <v>507000</v>
      </c>
      <c r="I35" s="8"/>
      <c r="J35" s="8" t="n">
        <f aca="false">H35*26</f>
        <v>13182000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7"/>
      <c r="AB35" s="7"/>
    </row>
    <row r="36" customFormat="false" ht="15.75" hidden="false" customHeight="false" outlineLevel="0" collapsed="false">
      <c r="A36" s="64" t="n">
        <v>42490</v>
      </c>
      <c r="B36" s="8" t="s">
        <v>626</v>
      </c>
      <c r="C36" s="8"/>
      <c r="D36" s="102" t="n">
        <v>0.395833333333333</v>
      </c>
      <c r="E36" s="102" t="n">
        <v>0.395833333333333</v>
      </c>
      <c r="F36" s="8" t="s">
        <v>645</v>
      </c>
      <c r="G36" s="8" t="s">
        <v>645</v>
      </c>
      <c r="H36" s="19" t="n">
        <v>780000</v>
      </c>
      <c r="I36" s="8"/>
      <c r="J36" s="8" t="n">
        <f aca="false">H36*26</f>
        <v>20280000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7"/>
      <c r="AB36" s="7"/>
    </row>
    <row r="37" customFormat="false" ht="15.75" hidden="false" customHeight="false" outlineLevel="0" collapsed="false">
      <c r="A37" s="64" t="n">
        <v>42491</v>
      </c>
      <c r="B37" s="8" t="s">
        <v>646</v>
      </c>
      <c r="C37" s="8"/>
      <c r="D37" s="102" t="n">
        <v>0.395833333333333</v>
      </c>
      <c r="E37" s="102" t="n">
        <v>0.395833333333333</v>
      </c>
      <c r="F37" s="8" t="s">
        <v>23</v>
      </c>
      <c r="G37" s="8" t="s">
        <v>23</v>
      </c>
      <c r="H37" s="19" t="s">
        <v>23</v>
      </c>
      <c r="I37" s="8" t="s">
        <v>647</v>
      </c>
      <c r="J37" s="8" t="n">
        <v>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7"/>
      <c r="AB37" s="7"/>
    </row>
    <row r="38" customFormat="false" ht="15.75" hidden="false" customHeight="false" outlineLevel="0" collapsed="false">
      <c r="A38" s="64" t="n">
        <v>42497</v>
      </c>
      <c r="B38" s="8" t="s">
        <v>626</v>
      </c>
      <c r="C38" s="8"/>
      <c r="D38" s="102" t="n">
        <v>0.395833333333333</v>
      </c>
      <c r="E38" s="102" t="n">
        <v>0.395833333333333</v>
      </c>
      <c r="F38" s="8" t="s">
        <v>648</v>
      </c>
      <c r="G38" s="8" t="s">
        <v>648</v>
      </c>
      <c r="H38" s="19" t="n">
        <v>1102000</v>
      </c>
      <c r="I38" s="8"/>
      <c r="J38" s="8" t="n">
        <f aca="false">H38*26</f>
        <v>28652000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7"/>
      <c r="AB38" s="7"/>
    </row>
    <row r="39" customFormat="false" ht="15.75" hidden="false" customHeight="false" outlineLevel="0" collapsed="false">
      <c r="A39" s="64" t="n">
        <v>42498</v>
      </c>
      <c r="B39" s="8" t="s">
        <v>626</v>
      </c>
      <c r="C39" s="8"/>
      <c r="D39" s="102" t="n">
        <v>0.395833333333333</v>
      </c>
      <c r="E39" s="102" t="n">
        <v>0.395833333333333</v>
      </c>
      <c r="F39" s="8" t="s">
        <v>608</v>
      </c>
      <c r="G39" s="8" t="s">
        <v>608</v>
      </c>
      <c r="H39" s="19" t="n">
        <v>1305000</v>
      </c>
      <c r="I39" s="8"/>
      <c r="J39" s="8" t="n">
        <f aca="false">H39*26</f>
        <v>33930000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7"/>
      <c r="AB39" s="7"/>
    </row>
    <row r="40" customFormat="false" ht="15.75" hidden="false" customHeight="false" outlineLevel="0" collapsed="false">
      <c r="A40" s="64" t="n">
        <v>42504</v>
      </c>
      <c r="B40" s="8" t="s">
        <v>626</v>
      </c>
      <c r="C40" s="8"/>
      <c r="D40" s="102" t="n">
        <v>0.395833333333333</v>
      </c>
      <c r="E40" s="102" t="n">
        <v>0.395833333333333</v>
      </c>
      <c r="F40" s="8" t="s">
        <v>649</v>
      </c>
      <c r="G40" s="8" t="s">
        <v>649</v>
      </c>
      <c r="H40" s="19" t="n">
        <v>848000</v>
      </c>
      <c r="I40" s="8"/>
      <c r="J40" s="8" t="n">
        <f aca="false">H40*26</f>
        <v>22048000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7"/>
      <c r="AB40" s="7"/>
    </row>
    <row r="41" customFormat="false" ht="15.75" hidden="false" customHeight="false" outlineLevel="0" collapsed="false">
      <c r="A41" s="64" t="n">
        <v>42505</v>
      </c>
      <c r="B41" s="8" t="s">
        <v>626</v>
      </c>
      <c r="C41" s="8"/>
      <c r="D41" s="102" t="n">
        <v>0.395833333333333</v>
      </c>
      <c r="E41" s="102" t="n">
        <v>0.395833333333333</v>
      </c>
      <c r="F41" s="8" t="s">
        <v>404</v>
      </c>
      <c r="G41" s="8" t="s">
        <v>404</v>
      </c>
      <c r="H41" s="19" t="n">
        <v>1106000</v>
      </c>
      <c r="I41" s="8"/>
      <c r="J41" s="8" t="n">
        <f aca="false">H41*26</f>
        <v>28756000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7"/>
      <c r="AB41" s="7"/>
    </row>
    <row r="42" customFormat="false" ht="15.75" hidden="false" customHeight="false" outlineLevel="0" collapsed="false">
      <c r="A42" s="64" t="n">
        <v>42511</v>
      </c>
      <c r="B42" s="8" t="s">
        <v>626</v>
      </c>
      <c r="C42" s="8"/>
      <c r="D42" s="102" t="n">
        <v>0.395833333333333</v>
      </c>
      <c r="E42" s="102" t="n">
        <v>0.39375</v>
      </c>
      <c r="F42" s="8" t="s">
        <v>650</v>
      </c>
      <c r="G42" s="8" t="s">
        <v>650</v>
      </c>
      <c r="H42" s="19" t="n">
        <v>789000</v>
      </c>
      <c r="I42" s="8"/>
      <c r="J42" s="8" t="n">
        <f aca="false">H42*26</f>
        <v>20514000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7"/>
      <c r="AB42" s="7"/>
    </row>
    <row r="43" customFormat="false" ht="15.75" hidden="false" customHeight="false" outlineLevel="0" collapsed="false">
      <c r="A43" s="64" t="n">
        <v>42512</v>
      </c>
      <c r="B43" s="8" t="s">
        <v>626</v>
      </c>
      <c r="C43" s="8"/>
      <c r="D43" s="102" t="n">
        <v>0.395833333333333</v>
      </c>
      <c r="E43" s="102" t="n">
        <v>0.395833333333333</v>
      </c>
      <c r="F43" s="8" t="s">
        <v>392</v>
      </c>
      <c r="G43" s="8" t="s">
        <v>392</v>
      </c>
      <c r="H43" s="19" t="n">
        <v>1000000</v>
      </c>
      <c r="I43" s="8"/>
      <c r="J43" s="8" t="n">
        <f aca="false">H43*26</f>
        <v>26000000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7"/>
      <c r="AB43" s="7"/>
    </row>
    <row r="44" customFormat="false" ht="15.75" hidden="false" customHeight="false" outlineLevel="0" collapsed="false">
      <c r="A44" s="64" t="n">
        <v>42518</v>
      </c>
      <c r="B44" s="8" t="s">
        <v>626</v>
      </c>
      <c r="C44" s="8"/>
      <c r="D44" s="102" t="n">
        <v>0.395833333333333</v>
      </c>
      <c r="E44" s="102" t="n">
        <v>0.395833333333333</v>
      </c>
      <c r="F44" s="8" t="s">
        <v>651</v>
      </c>
      <c r="G44" s="8" t="s">
        <v>651</v>
      </c>
      <c r="H44" s="19" t="n">
        <v>1436000</v>
      </c>
      <c r="I44" s="8"/>
      <c r="J44" s="8" t="n">
        <f aca="false">H44*26</f>
        <v>37336000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7"/>
      <c r="AB44" s="7"/>
    </row>
    <row r="45" customFormat="false" ht="15.75" hidden="false" customHeight="false" outlineLevel="0" collapsed="false">
      <c r="A45" s="64" t="n">
        <v>42519</v>
      </c>
      <c r="B45" s="8" t="s">
        <v>626</v>
      </c>
      <c r="C45" s="8"/>
      <c r="D45" s="102" t="n">
        <v>0.395833333333333</v>
      </c>
      <c r="E45" s="102" t="n">
        <v>0.395833333333333</v>
      </c>
      <c r="F45" s="8" t="s">
        <v>394</v>
      </c>
      <c r="G45" s="8" t="s">
        <v>394</v>
      </c>
      <c r="H45" s="19" t="n">
        <v>942000</v>
      </c>
      <c r="I45" s="8"/>
      <c r="J45" s="8" t="n">
        <f aca="false">H45*26</f>
        <v>24492000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7"/>
      <c r="AB45" s="7"/>
    </row>
    <row r="46" customFormat="false" ht="15.75" hidden="false" customHeight="false" outlineLevel="0" collapsed="false">
      <c r="A46" s="64" t="n">
        <v>42525</v>
      </c>
      <c r="B46" s="8" t="s">
        <v>626</v>
      </c>
      <c r="C46" s="8"/>
      <c r="D46" s="102" t="n">
        <v>0.395833333333333</v>
      </c>
      <c r="E46" s="102" t="n">
        <v>0.395833333333333</v>
      </c>
      <c r="F46" s="8" t="s">
        <v>652</v>
      </c>
      <c r="G46" s="8" t="s">
        <v>652</v>
      </c>
      <c r="H46" s="19" t="n">
        <v>544000</v>
      </c>
      <c r="I46" s="8"/>
      <c r="J46" s="8" t="n">
        <f aca="false">H46*26</f>
        <v>14144000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7"/>
      <c r="AB46" s="7"/>
    </row>
    <row r="47" customFormat="false" ht="15.75" hidden="false" customHeight="false" outlineLevel="0" collapsed="false">
      <c r="A47" s="64" t="n">
        <v>42526</v>
      </c>
      <c r="B47" s="8" t="s">
        <v>626</v>
      </c>
      <c r="C47" s="8"/>
      <c r="D47" s="102" t="n">
        <v>0.395833333333333</v>
      </c>
      <c r="E47" s="102" t="n">
        <v>0.395833333333333</v>
      </c>
      <c r="F47" s="8" t="s">
        <v>396</v>
      </c>
      <c r="G47" s="8" t="s">
        <v>396</v>
      </c>
      <c r="H47" s="19" t="n">
        <v>1398000</v>
      </c>
      <c r="I47" s="8"/>
      <c r="J47" s="8" t="n">
        <f aca="false">H47*26</f>
        <v>36348000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7"/>
      <c r="AB47" s="7"/>
    </row>
    <row r="48" customFormat="false" ht="15.75" hidden="false" customHeight="false" outlineLevel="0" collapsed="false">
      <c r="A48" s="64" t="n">
        <v>42532</v>
      </c>
      <c r="B48" s="8" t="s">
        <v>626</v>
      </c>
      <c r="C48" s="8"/>
      <c r="D48" s="102" t="n">
        <v>0.395833333333333</v>
      </c>
      <c r="E48" s="102" t="n">
        <v>0.395833333333333</v>
      </c>
      <c r="F48" s="8" t="s">
        <v>405</v>
      </c>
      <c r="G48" s="8" t="s">
        <v>405</v>
      </c>
      <c r="H48" s="19" t="n">
        <v>732000</v>
      </c>
      <c r="I48" s="8"/>
      <c r="J48" s="8" t="n">
        <f aca="false">H48*26</f>
        <v>19032000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7"/>
      <c r="AB48" s="7"/>
    </row>
    <row r="49" customFormat="false" ht="15.75" hidden="false" customHeight="false" outlineLevel="0" collapsed="false">
      <c r="A49" s="64" t="n">
        <v>42533</v>
      </c>
      <c r="B49" s="8" t="s">
        <v>626</v>
      </c>
      <c r="C49" s="8"/>
      <c r="D49" s="102" t="n">
        <v>0.395833333333333</v>
      </c>
      <c r="E49" s="102" t="n">
        <v>0.395833333333333</v>
      </c>
      <c r="F49" s="8" t="s">
        <v>406</v>
      </c>
      <c r="G49" s="8" t="s">
        <v>406</v>
      </c>
      <c r="H49" s="19" t="n">
        <v>924000</v>
      </c>
      <c r="I49" s="8"/>
      <c r="J49" s="8" t="n">
        <f aca="false">H49*26</f>
        <v>24024000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7"/>
      <c r="AB49" s="7"/>
    </row>
    <row r="50" customFormat="false" ht="15.75" hidden="false" customHeight="false" outlineLevel="0" collapsed="false">
      <c r="A50" s="64" t="n">
        <v>42539</v>
      </c>
      <c r="B50" s="8" t="s">
        <v>626</v>
      </c>
      <c r="C50" s="8"/>
      <c r="D50" s="102" t="n">
        <v>0.395833333333333</v>
      </c>
      <c r="E50" s="102" t="n">
        <v>0.395833333333333</v>
      </c>
      <c r="F50" s="8" t="s">
        <v>653</v>
      </c>
      <c r="G50" s="8" t="s">
        <v>653</v>
      </c>
      <c r="H50" s="19" t="n">
        <v>942000</v>
      </c>
      <c r="I50" s="8"/>
      <c r="J50" s="8" t="n">
        <f aca="false">H50*26</f>
        <v>24492000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7"/>
      <c r="AB50" s="7"/>
    </row>
    <row r="51" customFormat="false" ht="15.75" hidden="false" customHeight="false" outlineLevel="0" collapsed="false">
      <c r="A51" s="64" t="n">
        <v>42540</v>
      </c>
      <c r="B51" s="8" t="s">
        <v>626</v>
      </c>
      <c r="C51" s="8"/>
      <c r="D51" s="102" t="n">
        <v>0.395833333333333</v>
      </c>
      <c r="E51" s="102" t="n">
        <v>0.395833333333333</v>
      </c>
      <c r="F51" s="8" t="s">
        <v>654</v>
      </c>
      <c r="G51" s="8" t="s">
        <v>654</v>
      </c>
      <c r="H51" s="19" t="n">
        <v>840000</v>
      </c>
      <c r="I51" s="8"/>
      <c r="J51" s="8" t="n">
        <f aca="false">H51*26</f>
        <v>21840000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7"/>
      <c r="AB51" s="7"/>
    </row>
    <row r="52" customFormat="false" ht="15.75" hidden="false" customHeight="false" outlineLevel="0" collapsed="false">
      <c r="A52" s="64" t="n">
        <v>42546</v>
      </c>
      <c r="B52" s="8" t="s">
        <v>626</v>
      </c>
      <c r="C52" s="8"/>
      <c r="D52" s="102" t="n">
        <v>0.395833333333333</v>
      </c>
      <c r="E52" s="102" t="n">
        <v>0.395833333333333</v>
      </c>
      <c r="F52" s="8" t="s">
        <v>655</v>
      </c>
      <c r="G52" s="8" t="s">
        <v>655</v>
      </c>
      <c r="H52" s="19" t="n">
        <v>619000</v>
      </c>
      <c r="I52" s="8"/>
      <c r="J52" s="8" t="n">
        <f aca="false">H52*26</f>
        <v>16094000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7"/>
      <c r="AB52" s="7"/>
    </row>
    <row r="53" customFormat="false" ht="15.75" hidden="false" customHeight="false" outlineLevel="0" collapsed="false">
      <c r="A53" s="64" t="n">
        <v>42547</v>
      </c>
      <c r="B53" s="8" t="s">
        <v>626</v>
      </c>
      <c r="C53" s="8"/>
      <c r="D53" s="102" t="n">
        <v>0.395833333333333</v>
      </c>
      <c r="E53" s="102" t="n">
        <v>0.395833333333333</v>
      </c>
      <c r="F53" s="8" t="s">
        <v>656</v>
      </c>
      <c r="G53" s="8" t="s">
        <v>656</v>
      </c>
      <c r="H53" s="19" t="n">
        <v>596000</v>
      </c>
      <c r="I53" s="8"/>
      <c r="J53" s="8" t="n">
        <f aca="false">H53*26</f>
        <v>15496000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7"/>
      <c r="AB53" s="7"/>
    </row>
    <row r="54" customFormat="false" ht="15.75" hidden="false" customHeight="false" outlineLevel="0" collapsed="false">
      <c r="A54" s="64" t="n">
        <v>42553</v>
      </c>
      <c r="B54" s="8" t="s">
        <v>626</v>
      </c>
      <c r="C54" s="8"/>
      <c r="D54" s="102" t="n">
        <v>0.395833333333333</v>
      </c>
      <c r="E54" s="102" t="n">
        <v>0.395833333333333</v>
      </c>
      <c r="F54" s="8" t="s">
        <v>657</v>
      </c>
      <c r="G54" s="8" t="s">
        <v>657</v>
      </c>
      <c r="H54" s="19" t="n">
        <v>962000</v>
      </c>
      <c r="I54" s="8"/>
      <c r="J54" s="8" t="n">
        <f aca="false">H54*26</f>
        <v>25012000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7"/>
      <c r="AB54" s="7"/>
    </row>
    <row r="55" customFormat="false" ht="15.75" hidden="false" customHeight="false" outlineLevel="0" collapsed="false">
      <c r="A55" s="64" t="n">
        <v>42554</v>
      </c>
      <c r="B55" s="8" t="s">
        <v>626</v>
      </c>
      <c r="C55" s="8"/>
      <c r="D55" s="102" t="n">
        <v>0.395833333333333</v>
      </c>
      <c r="E55" s="102" t="n">
        <v>0.395833333333333</v>
      </c>
      <c r="F55" s="8" t="s">
        <v>387</v>
      </c>
      <c r="G55" s="8" t="s">
        <v>387</v>
      </c>
      <c r="H55" s="19" t="n">
        <v>930000</v>
      </c>
      <c r="I55" s="8"/>
      <c r="J55" s="8" t="n">
        <f aca="false">H55*26</f>
        <v>24180000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7"/>
      <c r="AB55" s="7"/>
    </row>
    <row r="56" customFormat="false" ht="15.75" hidden="false" customHeight="false" outlineLevel="0" collapsed="false">
      <c r="A56" s="64" t="n">
        <v>42560</v>
      </c>
      <c r="B56" s="8" t="s">
        <v>626</v>
      </c>
      <c r="C56" s="8"/>
      <c r="D56" s="102" t="n">
        <v>0.395833333333333</v>
      </c>
      <c r="E56" s="102" t="n">
        <v>0.395833333333333</v>
      </c>
      <c r="F56" s="8" t="s">
        <v>658</v>
      </c>
      <c r="G56" s="8" t="s">
        <v>658</v>
      </c>
      <c r="H56" s="19" t="n">
        <v>492000</v>
      </c>
      <c r="I56" s="8"/>
      <c r="J56" s="8" t="n">
        <f aca="false">H56*26</f>
        <v>12792000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7"/>
      <c r="AB56" s="7"/>
    </row>
    <row r="57" customFormat="false" ht="15.75" hidden="false" customHeight="false" outlineLevel="0" collapsed="false">
      <c r="A57" s="64" t="n">
        <v>42561</v>
      </c>
      <c r="B57" s="8" t="s">
        <v>626</v>
      </c>
      <c r="C57" s="8"/>
      <c r="D57" s="102" t="n">
        <v>0.395833333333333</v>
      </c>
      <c r="E57" s="102" t="n">
        <v>0.395833333333333</v>
      </c>
      <c r="F57" s="8" t="s">
        <v>659</v>
      </c>
      <c r="G57" s="8" t="s">
        <v>659</v>
      </c>
      <c r="H57" s="19" t="n">
        <v>640000</v>
      </c>
      <c r="I57" s="8"/>
      <c r="J57" s="8" t="n">
        <f aca="false">H57*26</f>
        <v>16640000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7"/>
      <c r="AB57" s="7"/>
    </row>
    <row r="58" customFormat="false" ht="15.75" hidden="false" customHeight="false" outlineLevel="0" collapsed="false">
      <c r="A58" s="64" t="n">
        <v>42567</v>
      </c>
      <c r="B58" s="8" t="s">
        <v>626</v>
      </c>
      <c r="C58" s="8"/>
      <c r="D58" s="102" t="n">
        <v>0.395833333333333</v>
      </c>
      <c r="E58" s="102" t="n">
        <v>0.395833333333333</v>
      </c>
      <c r="F58" s="8" t="s">
        <v>660</v>
      </c>
      <c r="G58" s="8" t="s">
        <v>660</v>
      </c>
      <c r="H58" s="19" t="n">
        <v>603000</v>
      </c>
      <c r="I58" s="8"/>
      <c r="J58" s="8" t="n">
        <f aca="false">H58*26</f>
        <v>15678000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7"/>
      <c r="AB58" s="7"/>
    </row>
    <row r="59" customFormat="false" ht="15.75" hidden="false" customHeight="false" outlineLevel="0" collapsed="false">
      <c r="A59" s="64" t="n">
        <v>42568</v>
      </c>
      <c r="B59" s="8" t="s">
        <v>626</v>
      </c>
      <c r="C59" s="8"/>
      <c r="D59" s="102" t="n">
        <v>0.395833333333333</v>
      </c>
      <c r="E59" s="102" t="n">
        <v>0.395833333333333</v>
      </c>
      <c r="F59" s="8" t="s">
        <v>661</v>
      </c>
      <c r="G59" s="8" t="s">
        <v>661</v>
      </c>
      <c r="H59" s="19" t="n">
        <v>1418000</v>
      </c>
      <c r="I59" s="8"/>
      <c r="J59" s="8" t="n">
        <f aca="false">H59*26</f>
        <v>36868000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7"/>
      <c r="AB59" s="7"/>
    </row>
    <row r="60" customFormat="false" ht="15.75" hidden="false" customHeight="false" outlineLevel="0" collapsed="false">
      <c r="A60" s="64" t="n">
        <v>42574</v>
      </c>
      <c r="B60" s="8" t="s">
        <v>646</v>
      </c>
      <c r="C60" s="8"/>
      <c r="D60" s="102" t="n">
        <v>0.395833333333333</v>
      </c>
      <c r="E60" s="8" t="s">
        <v>662</v>
      </c>
      <c r="F60" s="8" t="s">
        <v>389</v>
      </c>
      <c r="G60" s="8" t="s">
        <v>23</v>
      </c>
      <c r="H60" s="8" t="s">
        <v>23</v>
      </c>
      <c r="I60" s="8" t="s">
        <v>663</v>
      </c>
      <c r="J60" s="8" t="n">
        <v>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7"/>
      <c r="AB60" s="7"/>
    </row>
    <row r="61" customFormat="false" ht="15.75" hidden="false" customHeight="false" outlineLevel="0" collapsed="false">
      <c r="A61" s="64" t="n">
        <v>42575</v>
      </c>
      <c r="B61" s="8" t="s">
        <v>626</v>
      </c>
      <c r="C61" s="8"/>
      <c r="D61" s="102" t="n">
        <v>0.395833333333333</v>
      </c>
      <c r="E61" s="102" t="n">
        <v>0.395833333333333</v>
      </c>
      <c r="F61" s="8" t="s">
        <v>390</v>
      </c>
      <c r="G61" s="8" t="s">
        <v>390</v>
      </c>
      <c r="H61" s="8"/>
      <c r="I61" s="183" t="s">
        <v>664</v>
      </c>
      <c r="J61" s="8" t="n">
        <f aca="false">H61*26</f>
        <v>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7"/>
      <c r="AB61" s="7"/>
    </row>
    <row r="62" customFormat="false" ht="15.75" hidden="false" customHeight="false" outlineLevel="0" collapsed="false">
      <c r="A62" s="64" t="n">
        <v>42581</v>
      </c>
      <c r="B62" s="8" t="s">
        <v>626</v>
      </c>
      <c r="C62" s="8"/>
      <c r="D62" s="102" t="n">
        <v>0.395833333333333</v>
      </c>
      <c r="E62" s="102" t="n">
        <v>0.395833333333333</v>
      </c>
      <c r="F62" s="8" t="s">
        <v>547</v>
      </c>
      <c r="G62" s="8" t="s">
        <v>547</v>
      </c>
      <c r="H62" s="19" t="n">
        <v>480000</v>
      </c>
      <c r="I62" s="8"/>
      <c r="J62" s="8" t="n">
        <f aca="false">H62*26</f>
        <v>12480000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7"/>
      <c r="AB62" s="7"/>
    </row>
    <row r="63" customFormat="false" ht="15.75" hidden="false" customHeight="false" outlineLevel="0" collapsed="false">
      <c r="A63" s="64" t="n">
        <v>42582</v>
      </c>
      <c r="B63" s="8" t="s">
        <v>626</v>
      </c>
      <c r="C63" s="8"/>
      <c r="D63" s="102" t="n">
        <v>0.395833333333333</v>
      </c>
      <c r="E63" s="102" t="n">
        <v>0.395833333333333</v>
      </c>
      <c r="F63" s="8" t="s">
        <v>550</v>
      </c>
      <c r="G63" s="8" t="s">
        <v>550</v>
      </c>
      <c r="H63" s="19" t="n">
        <v>903000</v>
      </c>
      <c r="I63" s="8"/>
      <c r="J63" s="8" t="n">
        <f aca="false">H63*26</f>
        <v>23478000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7"/>
      <c r="AB63" s="7"/>
    </row>
    <row r="64" customFormat="false" ht="15.75" hidden="false" customHeight="false" outlineLevel="0" collapsed="false">
      <c r="A64" s="64" t="n">
        <v>42588</v>
      </c>
      <c r="B64" s="8" t="s">
        <v>626</v>
      </c>
      <c r="C64" s="8"/>
      <c r="D64" s="102" t="n">
        <v>0.395833333333333</v>
      </c>
      <c r="E64" s="102" t="n">
        <v>0.395833333333333</v>
      </c>
      <c r="F64" s="8" t="s">
        <v>556</v>
      </c>
      <c r="G64" s="8" t="s">
        <v>556</v>
      </c>
      <c r="H64" s="19" t="n">
        <v>924000</v>
      </c>
      <c r="I64" s="8"/>
      <c r="J64" s="8" t="n">
        <f aca="false">H64*26</f>
        <v>24024000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7"/>
      <c r="AB64" s="7"/>
    </row>
    <row r="65" customFormat="false" ht="15.75" hidden="false" customHeight="false" outlineLevel="0" collapsed="false">
      <c r="A65" s="64" t="n">
        <v>42589</v>
      </c>
      <c r="B65" s="8" t="s">
        <v>626</v>
      </c>
      <c r="C65" s="8"/>
      <c r="D65" s="102" t="n">
        <v>0.395833333333333</v>
      </c>
      <c r="E65" s="102" t="n">
        <v>0.395833333333333</v>
      </c>
      <c r="F65" s="8" t="s">
        <v>559</v>
      </c>
      <c r="G65" s="8" t="s">
        <v>559</v>
      </c>
      <c r="H65" s="19" t="n">
        <v>648000</v>
      </c>
      <c r="I65" s="8"/>
      <c r="J65" s="8" t="n">
        <f aca="false">H65*26</f>
        <v>16848000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7"/>
      <c r="AB65" s="7"/>
    </row>
    <row r="66" customFormat="false" ht="15.75" hidden="false" customHeight="false" outlineLevel="0" collapsed="false">
      <c r="A66" s="64" t="n">
        <v>42595</v>
      </c>
      <c r="B66" s="8" t="s">
        <v>626</v>
      </c>
      <c r="C66" s="8"/>
      <c r="D66" s="102" t="n">
        <v>0.395833333333333</v>
      </c>
      <c r="E66" s="102" t="n">
        <v>0.395833333333333</v>
      </c>
      <c r="F66" s="8" t="s">
        <v>561</v>
      </c>
      <c r="G66" s="8" t="s">
        <v>561</v>
      </c>
      <c r="H66" s="19" t="n">
        <v>653000</v>
      </c>
      <c r="I66" s="8"/>
      <c r="J66" s="8" t="n">
        <f aca="false">H66*26</f>
        <v>16978000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7"/>
      <c r="AB66" s="7"/>
    </row>
    <row r="67" customFormat="false" ht="15.75" hidden="false" customHeight="false" outlineLevel="0" collapsed="false">
      <c r="A67" s="64" t="n">
        <v>42596</v>
      </c>
      <c r="B67" s="8" t="s">
        <v>626</v>
      </c>
      <c r="C67" s="8"/>
      <c r="D67" s="102" t="n">
        <v>0.395833333333333</v>
      </c>
      <c r="E67" s="102" t="n">
        <v>0.395833333333333</v>
      </c>
      <c r="F67" s="8" t="s">
        <v>563</v>
      </c>
      <c r="G67" s="8" t="s">
        <v>563</v>
      </c>
      <c r="H67" s="19" t="n">
        <v>800000</v>
      </c>
      <c r="I67" s="8"/>
      <c r="J67" s="8" t="n">
        <f aca="false">H67*26</f>
        <v>20800000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7"/>
      <c r="AB67" s="7"/>
    </row>
    <row r="68" customFormat="false" ht="15.75" hidden="false" customHeight="false" outlineLevel="0" collapsed="false">
      <c r="A68" s="64" t="n">
        <v>42602</v>
      </c>
      <c r="B68" s="8" t="s">
        <v>626</v>
      </c>
      <c r="C68" s="8"/>
      <c r="D68" s="102" t="n">
        <v>0.395833333333333</v>
      </c>
      <c r="E68" s="102" t="n">
        <v>0.395833333333333</v>
      </c>
      <c r="F68" s="8" t="s">
        <v>569</v>
      </c>
      <c r="G68" s="8" t="s">
        <v>569</v>
      </c>
      <c r="H68" s="19" t="n">
        <v>641000</v>
      </c>
      <c r="I68" s="8"/>
      <c r="J68" s="8" t="n">
        <f aca="false">H68*26</f>
        <v>16666000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7"/>
      <c r="AB68" s="7"/>
    </row>
    <row r="69" customFormat="false" ht="15.75" hidden="false" customHeight="false" outlineLevel="0" collapsed="false">
      <c r="A69" s="64" t="n">
        <v>42603</v>
      </c>
      <c r="B69" s="8" t="s">
        <v>626</v>
      </c>
      <c r="C69" s="8"/>
      <c r="D69" s="102" t="n">
        <v>0.395833333333333</v>
      </c>
      <c r="E69" s="102" t="n">
        <v>0.395833333333333</v>
      </c>
      <c r="F69" s="8" t="s">
        <v>571</v>
      </c>
      <c r="G69" s="8" t="s">
        <v>571</v>
      </c>
      <c r="H69" s="19" t="n">
        <v>1042000</v>
      </c>
      <c r="I69" s="8"/>
      <c r="J69" s="8" t="n">
        <f aca="false">H69*26</f>
        <v>27092000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7"/>
      <c r="AB69" s="7"/>
    </row>
    <row r="70" customFormat="false" ht="15.75" hidden="false" customHeight="false" outlineLevel="0" collapsed="false">
      <c r="A70" s="64" t="n">
        <v>42609</v>
      </c>
      <c r="B70" s="8" t="s">
        <v>626</v>
      </c>
      <c r="C70" s="8"/>
      <c r="D70" s="102" t="n">
        <v>0.395833333333333</v>
      </c>
      <c r="E70" s="102" t="n">
        <v>0.395833333333333</v>
      </c>
      <c r="F70" s="8" t="s">
        <v>577</v>
      </c>
      <c r="G70" s="8" t="s">
        <v>577</v>
      </c>
      <c r="H70" s="19" t="n">
        <v>696000</v>
      </c>
      <c r="I70" s="8"/>
      <c r="J70" s="8" t="n">
        <f aca="false">H70*26</f>
        <v>18096000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7"/>
      <c r="AB70" s="7"/>
    </row>
    <row r="71" customFormat="false" ht="15.75" hidden="false" customHeight="false" outlineLevel="0" collapsed="false">
      <c r="A71" s="64" t="n">
        <v>42610</v>
      </c>
      <c r="B71" s="8" t="s">
        <v>626</v>
      </c>
      <c r="C71" s="8"/>
      <c r="D71" s="102" t="n">
        <v>0.395833333333333</v>
      </c>
      <c r="E71" s="102" t="n">
        <v>0.395833333333333</v>
      </c>
      <c r="F71" s="8" t="s">
        <v>579</v>
      </c>
      <c r="G71" s="8" t="s">
        <v>579</v>
      </c>
      <c r="H71" s="19" t="n">
        <v>661000</v>
      </c>
      <c r="I71" s="8"/>
      <c r="J71" s="8" t="n">
        <f aca="false">H71*26</f>
        <v>17186000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7"/>
      <c r="AB71" s="7"/>
    </row>
    <row r="72" customFormat="false" ht="15.75" hidden="false" customHeight="false" outlineLevel="0" collapsed="false">
      <c r="A72" s="64" t="n">
        <v>42616</v>
      </c>
      <c r="B72" s="8" t="s">
        <v>626</v>
      </c>
      <c r="C72" s="8"/>
      <c r="D72" s="102" t="n">
        <v>0.395833333333333</v>
      </c>
      <c r="E72" s="102" t="n">
        <v>0.395833333333333</v>
      </c>
      <c r="F72" s="8" t="s">
        <v>585</v>
      </c>
      <c r="G72" s="8" t="s">
        <v>585</v>
      </c>
      <c r="H72" s="19" t="n">
        <v>752000</v>
      </c>
      <c r="I72" s="8" t="s">
        <v>665</v>
      </c>
      <c r="J72" s="8" t="n">
        <f aca="false">H72*26</f>
        <v>19552000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7"/>
      <c r="AB72" s="7"/>
    </row>
    <row r="73" customFormat="false" ht="15.75" hidden="false" customHeight="false" outlineLevel="0" collapsed="false">
      <c r="A73" s="64" t="n">
        <v>42617</v>
      </c>
      <c r="B73" s="8" t="s">
        <v>626</v>
      </c>
      <c r="C73" s="8"/>
      <c r="D73" s="102" t="n">
        <v>0.395833333333333</v>
      </c>
      <c r="E73" s="102" t="n">
        <v>0.395833333333333</v>
      </c>
      <c r="F73" s="8" t="s">
        <v>587</v>
      </c>
      <c r="G73" s="8" t="s">
        <v>587</v>
      </c>
      <c r="H73" s="19" t="n">
        <v>624000</v>
      </c>
      <c r="I73" s="8" t="s">
        <v>665</v>
      </c>
      <c r="J73" s="8" t="n">
        <f aca="false">H73*26</f>
        <v>16224000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7"/>
      <c r="AB73" s="7"/>
    </row>
    <row r="74" customFormat="false" ht="15.75" hidden="false" customHeight="false" outlineLevel="0" collapsed="false">
      <c r="A74" s="64" t="n">
        <v>42623</v>
      </c>
      <c r="B74" s="8" t="s">
        <v>626</v>
      </c>
      <c r="C74" s="8"/>
      <c r="D74" s="102" t="n">
        <v>0.395833333333333</v>
      </c>
      <c r="E74" s="102" t="n">
        <v>0.395833333333333</v>
      </c>
      <c r="F74" s="8" t="s">
        <v>397</v>
      </c>
      <c r="G74" s="8" t="s">
        <v>397</v>
      </c>
      <c r="H74" s="19" t="n">
        <v>748000</v>
      </c>
      <c r="I74" s="8"/>
      <c r="J74" s="8" t="n">
        <f aca="false">H74*26</f>
        <v>19448000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7"/>
      <c r="AB74" s="7"/>
    </row>
    <row r="75" customFormat="false" ht="15.75" hidden="false" customHeight="false" outlineLevel="0" collapsed="false">
      <c r="A75" s="64" t="n">
        <v>42624</v>
      </c>
      <c r="B75" s="8" t="s">
        <v>626</v>
      </c>
      <c r="C75" s="8"/>
      <c r="D75" s="102" t="n">
        <v>0.395833333333333</v>
      </c>
      <c r="E75" s="102" t="n">
        <v>0.395833333333333</v>
      </c>
      <c r="F75" s="8" t="s">
        <v>398</v>
      </c>
      <c r="G75" s="8" t="s">
        <v>398</v>
      </c>
      <c r="H75" s="19" t="n">
        <v>1098000</v>
      </c>
      <c r="I75" s="8"/>
      <c r="J75" s="8" t="n">
        <f aca="false">H75*26</f>
        <v>28548000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7"/>
      <c r="AB75" s="7"/>
    </row>
    <row r="76" customFormat="false" ht="15.75" hidden="false" customHeight="false" outlineLevel="0" collapsed="false">
      <c r="A76" s="64" t="n">
        <v>42630</v>
      </c>
      <c r="B76" s="8" t="s">
        <v>626</v>
      </c>
      <c r="C76" s="8"/>
      <c r="D76" s="102" t="n">
        <v>0.395833333333333</v>
      </c>
      <c r="E76" s="102" t="n">
        <v>0.395833333333333</v>
      </c>
      <c r="F76" s="8" t="s">
        <v>399</v>
      </c>
      <c r="G76" s="8" t="s">
        <v>399</v>
      </c>
      <c r="H76" s="19" t="n">
        <v>684000</v>
      </c>
      <c r="I76" s="8"/>
      <c r="J76" s="8" t="n">
        <f aca="false">H76*26</f>
        <v>17784000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7"/>
      <c r="AB76" s="7"/>
    </row>
    <row r="77" customFormat="false" ht="15.75" hidden="false" customHeight="false" outlineLevel="0" collapsed="false">
      <c r="A77" s="64" t="n">
        <v>42631</v>
      </c>
      <c r="B77" s="8" t="s">
        <v>626</v>
      </c>
      <c r="C77" s="8"/>
      <c r="D77" s="102" t="n">
        <v>0.395833333333333</v>
      </c>
      <c r="E77" s="102" t="n">
        <v>0.395833333333333</v>
      </c>
      <c r="F77" s="8" t="s">
        <v>666</v>
      </c>
      <c r="G77" s="8" t="s">
        <v>666</v>
      </c>
      <c r="H77" s="19" t="n">
        <v>626000</v>
      </c>
      <c r="I77" s="8"/>
      <c r="J77" s="8" t="n">
        <f aca="false">H77*26</f>
        <v>16276000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7"/>
      <c r="AB77" s="7"/>
    </row>
    <row r="78" customFormat="false" ht="15.75" hidden="false" customHeight="false" outlineLevel="0" collapsed="false">
      <c r="A78" s="64" t="n">
        <v>42637</v>
      </c>
      <c r="B78" s="8" t="s">
        <v>626</v>
      </c>
      <c r="C78" s="8"/>
      <c r="D78" s="102" t="n">
        <v>0.395833333333333</v>
      </c>
      <c r="E78" s="102" t="n">
        <v>0.395833333333333</v>
      </c>
      <c r="F78" s="8" t="s">
        <v>401</v>
      </c>
      <c r="G78" s="8" t="s">
        <v>401</v>
      </c>
      <c r="H78" s="19" t="n">
        <v>623000</v>
      </c>
      <c r="I78" s="8"/>
      <c r="J78" s="8" t="n">
        <f aca="false">H78*26</f>
        <v>16198000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7"/>
      <c r="AB78" s="7"/>
    </row>
    <row r="79" customFormat="false" ht="15.75" hidden="false" customHeight="false" outlineLevel="0" collapsed="false">
      <c r="A79" s="64" t="n">
        <v>42638</v>
      </c>
      <c r="B79" s="8" t="s">
        <v>626</v>
      </c>
      <c r="C79" s="8"/>
      <c r="D79" s="102" t="n">
        <v>0.395833333333333</v>
      </c>
      <c r="E79" s="102" t="n">
        <v>0.395833333333333</v>
      </c>
      <c r="F79" s="8" t="s">
        <v>402</v>
      </c>
      <c r="G79" s="8" t="s">
        <v>402</v>
      </c>
      <c r="H79" s="19" t="n">
        <v>599000</v>
      </c>
      <c r="I79" s="8"/>
      <c r="J79" s="8" t="n">
        <f aca="false">H79*26</f>
        <v>15574000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7"/>
      <c r="AB79" s="7"/>
    </row>
    <row r="80" customFormat="false" ht="15.75" hidden="false" customHeight="false" outlineLevel="0" collapsed="false">
      <c r="A80" s="64" t="n">
        <v>42644</v>
      </c>
      <c r="B80" s="8" t="s">
        <v>626</v>
      </c>
      <c r="C80" s="8"/>
      <c r="D80" s="102" t="n">
        <v>0.395833333333333</v>
      </c>
      <c r="E80" s="102" t="n">
        <v>0.395833333333333</v>
      </c>
      <c r="F80" s="8" t="s">
        <v>596</v>
      </c>
      <c r="G80" s="8" t="s">
        <v>596</v>
      </c>
      <c r="H80" s="19" t="n">
        <v>238000</v>
      </c>
      <c r="I80" s="8"/>
      <c r="J80" s="8" t="n">
        <f aca="false">H80*26</f>
        <v>6188000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7"/>
      <c r="AB80" s="7"/>
    </row>
    <row r="81" customFormat="false" ht="15.75" hidden="false" customHeight="false" outlineLevel="0" collapsed="false">
      <c r="A81" s="64" t="n">
        <v>42645</v>
      </c>
      <c r="B81" s="8" t="s">
        <v>626</v>
      </c>
      <c r="C81" s="8"/>
      <c r="D81" s="102" t="n">
        <v>0.395833333333333</v>
      </c>
      <c r="E81" s="102" t="n">
        <v>0.395833333333333</v>
      </c>
      <c r="F81" s="8" t="s">
        <v>598</v>
      </c>
      <c r="G81" s="8" t="s">
        <v>598</v>
      </c>
      <c r="H81" s="19" t="n">
        <v>465000</v>
      </c>
      <c r="I81" s="8"/>
      <c r="J81" s="8" t="n">
        <f aca="false">H81*26</f>
        <v>12090000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7"/>
      <c r="AB81" s="7"/>
    </row>
    <row r="82" customFormat="false" ht="15.75" hidden="false" customHeight="false" outlineLevel="0" collapsed="false">
      <c r="A82" s="64" t="n">
        <v>42651</v>
      </c>
      <c r="B82" s="8" t="s">
        <v>626</v>
      </c>
      <c r="C82" s="8"/>
      <c r="D82" s="102" t="n">
        <v>0.395833333333333</v>
      </c>
      <c r="E82" s="102" t="n">
        <v>0.395833333333333</v>
      </c>
      <c r="F82" s="8" t="s">
        <v>642</v>
      </c>
      <c r="G82" s="8" t="s">
        <v>642</v>
      </c>
      <c r="H82" s="19" t="n">
        <v>750000</v>
      </c>
      <c r="I82" s="8"/>
      <c r="J82" s="8" t="n">
        <f aca="false">H82*26</f>
        <v>19500000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7"/>
      <c r="AB82" s="7"/>
    </row>
    <row r="83" customFormat="false" ht="15.75" hidden="false" customHeight="false" outlineLevel="0" collapsed="false">
      <c r="A83" s="64" t="n">
        <v>42652</v>
      </c>
      <c r="B83" s="8" t="s">
        <v>626</v>
      </c>
      <c r="C83" s="8"/>
      <c r="D83" s="102" t="n">
        <v>0.395833333333333</v>
      </c>
      <c r="E83" s="102" t="n">
        <v>0.395833333333333</v>
      </c>
      <c r="F83" s="8" t="s">
        <v>600</v>
      </c>
      <c r="G83" s="8" t="s">
        <v>600</v>
      </c>
      <c r="H83" s="19" t="n">
        <v>750000</v>
      </c>
      <c r="I83" s="8"/>
      <c r="J83" s="8" t="n">
        <f aca="false">H83*26</f>
        <v>19500000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7"/>
      <c r="AB83" s="7"/>
    </row>
    <row r="84" customFormat="false" ht="15.75" hidden="false" customHeight="false" outlineLevel="0" collapsed="false">
      <c r="A84" s="64" t="n">
        <v>42658</v>
      </c>
      <c r="B84" s="8" t="s">
        <v>626</v>
      </c>
      <c r="C84" s="8"/>
      <c r="D84" s="102" t="n">
        <v>0.395833333333333</v>
      </c>
      <c r="E84" s="102" t="n">
        <v>0.395833333333333</v>
      </c>
      <c r="F84" s="8" t="s">
        <v>643</v>
      </c>
      <c r="G84" s="8" t="s">
        <v>643</v>
      </c>
      <c r="H84" s="19" t="n">
        <v>954000</v>
      </c>
      <c r="I84" s="8"/>
      <c r="J84" s="8" t="n">
        <f aca="false">H84*26</f>
        <v>24804000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7"/>
      <c r="AB84" s="7"/>
    </row>
    <row r="85" customFormat="false" ht="15.75" hidden="false" customHeight="false" outlineLevel="0" collapsed="false">
      <c r="A85" s="64" t="n">
        <v>42659</v>
      </c>
      <c r="B85" s="8" t="s">
        <v>626</v>
      </c>
      <c r="C85" s="8"/>
      <c r="D85" s="102" t="n">
        <v>0.395833333333333</v>
      </c>
      <c r="E85" s="102" t="n">
        <v>0.395833333333333</v>
      </c>
      <c r="F85" s="8" t="s">
        <v>602</v>
      </c>
      <c r="G85" s="8" t="s">
        <v>602</v>
      </c>
      <c r="H85" s="19" t="n">
        <v>409000</v>
      </c>
      <c r="I85" s="8"/>
      <c r="J85" s="8" t="n">
        <f aca="false">H85*26</f>
        <v>10634000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7"/>
      <c r="AB85" s="7"/>
    </row>
    <row r="86" customFormat="false" ht="15.75" hidden="false" customHeight="false" outlineLevel="0" collapsed="false">
      <c r="A86" s="64" t="n">
        <v>42665</v>
      </c>
      <c r="B86" s="8" t="s">
        <v>626</v>
      </c>
      <c r="C86" s="8"/>
      <c r="D86" s="102" t="n">
        <v>0.395833333333333</v>
      </c>
      <c r="E86" s="102" t="n">
        <v>0.395833333333333</v>
      </c>
      <c r="F86" s="8" t="s">
        <v>644</v>
      </c>
      <c r="G86" s="8" t="s">
        <v>644</v>
      </c>
      <c r="H86" s="19" t="n">
        <v>358000</v>
      </c>
      <c r="I86" s="8"/>
      <c r="J86" s="8" t="n">
        <f aca="false">H86*26</f>
        <v>9308000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7"/>
      <c r="AB86" s="7"/>
    </row>
    <row r="87" customFormat="false" ht="15.75" hidden="false" customHeight="false" outlineLevel="0" collapsed="false">
      <c r="A87" s="64" t="n">
        <v>42666</v>
      </c>
      <c r="B87" s="8" t="s">
        <v>626</v>
      </c>
      <c r="C87" s="8"/>
      <c r="D87" s="102" t="n">
        <v>0.395833333333333</v>
      </c>
      <c r="E87" s="102" t="n">
        <v>0.395833333333333</v>
      </c>
      <c r="F87" s="8" t="s">
        <v>604</v>
      </c>
      <c r="G87" s="8" t="s">
        <v>604</v>
      </c>
      <c r="H87" s="19" t="n">
        <v>375000</v>
      </c>
      <c r="I87" s="8"/>
      <c r="J87" s="8" t="n">
        <f aca="false">H87*26</f>
        <v>9750000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7"/>
      <c r="AB87" s="7"/>
    </row>
    <row r="88" customFormat="false" ht="15.75" hidden="false" customHeight="false" outlineLevel="0" collapsed="false">
      <c r="A88" s="64" t="n">
        <v>42672</v>
      </c>
      <c r="B88" s="8" t="s">
        <v>626</v>
      </c>
      <c r="C88" s="8"/>
      <c r="D88" s="102" t="n">
        <v>0.395833333333333</v>
      </c>
      <c r="E88" s="102" t="n">
        <v>0.395833333333333</v>
      </c>
      <c r="F88" s="8" t="s">
        <v>645</v>
      </c>
      <c r="G88" s="8" t="s">
        <v>645</v>
      </c>
      <c r="H88" s="19" t="n">
        <v>381000</v>
      </c>
      <c r="I88" s="8"/>
      <c r="J88" s="8" t="n">
        <f aca="false">H88*26</f>
        <v>9906000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7"/>
      <c r="AB88" s="7"/>
    </row>
    <row r="89" customFormat="false" ht="15.75" hidden="false" customHeight="false" outlineLevel="0" collapsed="false">
      <c r="A89" s="64" t="n">
        <v>42673</v>
      </c>
      <c r="B89" s="8" t="s">
        <v>626</v>
      </c>
      <c r="C89" s="8"/>
      <c r="D89" s="102" t="n">
        <v>0.395833333333333</v>
      </c>
      <c r="E89" s="102" t="n">
        <v>0.395833333333333</v>
      </c>
      <c r="F89" s="8" t="s">
        <v>667</v>
      </c>
      <c r="G89" s="8" t="s">
        <v>667</v>
      </c>
      <c r="H89" s="19" t="n">
        <v>381000</v>
      </c>
      <c r="I89" s="8"/>
      <c r="J89" s="8" t="n">
        <f aca="false">H89*26</f>
        <v>9906000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7"/>
      <c r="AB89" s="7"/>
    </row>
    <row r="90" customFormat="false" ht="15.75" hidden="false" customHeight="false" outlineLevel="0" collapsed="false">
      <c r="A90" s="64" t="n">
        <v>42679</v>
      </c>
      <c r="B90" s="8" t="s">
        <v>626</v>
      </c>
      <c r="C90" s="8"/>
      <c r="D90" s="102" t="n">
        <v>0.395833333333333</v>
      </c>
      <c r="E90" s="102" t="n">
        <v>0.395833333333333</v>
      </c>
      <c r="F90" s="8" t="s">
        <v>648</v>
      </c>
      <c r="G90" s="8" t="s">
        <v>648</v>
      </c>
      <c r="H90" s="19" t="n">
        <v>654000</v>
      </c>
      <c r="I90" s="8"/>
      <c r="J90" s="8" t="n">
        <f aca="false">H90*26</f>
        <v>17004000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7"/>
      <c r="AB90" s="7"/>
    </row>
    <row r="91" customFormat="false" ht="15.75" hidden="false" customHeight="false" outlineLevel="0" collapsed="false">
      <c r="A91" s="64" t="n">
        <v>42680</v>
      </c>
      <c r="B91" s="8" t="s">
        <v>626</v>
      </c>
      <c r="C91" s="8"/>
      <c r="D91" s="102" t="n">
        <v>0.395833333333333</v>
      </c>
      <c r="E91" s="102" t="n">
        <v>0.395833333333333</v>
      </c>
      <c r="F91" s="8" t="s">
        <v>608</v>
      </c>
      <c r="G91" s="8" t="s">
        <v>608</v>
      </c>
      <c r="H91" s="184" t="n">
        <v>352000</v>
      </c>
      <c r="I91" s="8"/>
      <c r="J91" s="8" t="n">
        <f aca="false">H91*26</f>
        <v>9152000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7"/>
      <c r="AB91" s="7"/>
    </row>
    <row r="92" customFormat="false" ht="15.75" hidden="false" customHeight="false" outlineLevel="0" collapsed="false">
      <c r="A92" s="64" t="n">
        <v>42686</v>
      </c>
      <c r="B92" s="8" t="s">
        <v>626</v>
      </c>
      <c r="C92" s="8"/>
      <c r="D92" s="102" t="n">
        <v>0.395833333333333</v>
      </c>
      <c r="E92" s="102" t="n">
        <v>0.395833333333333</v>
      </c>
      <c r="F92" s="8" t="s">
        <v>403</v>
      </c>
      <c r="G92" s="8" t="s">
        <v>403</v>
      </c>
      <c r="H92" s="19" t="n">
        <v>825000</v>
      </c>
      <c r="I92" s="8"/>
      <c r="J92" s="8" t="n">
        <f aca="false">H92*26</f>
        <v>21450000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7"/>
      <c r="AB92" s="7"/>
    </row>
    <row r="93" customFormat="false" ht="15.75" hidden="false" customHeight="false" outlineLevel="0" collapsed="false">
      <c r="A93" s="64" t="n">
        <v>42687</v>
      </c>
      <c r="B93" s="8" t="s">
        <v>626</v>
      </c>
      <c r="C93" s="8"/>
      <c r="D93" s="102" t="n">
        <v>0.395833333333333</v>
      </c>
      <c r="E93" s="102" t="n">
        <v>0.395833333333333</v>
      </c>
      <c r="F93" s="8" t="s">
        <v>404</v>
      </c>
      <c r="G93" s="8" t="s">
        <v>404</v>
      </c>
      <c r="H93" s="19" t="n">
        <v>666000</v>
      </c>
      <c r="I93" s="8"/>
      <c r="J93" s="8" t="n">
        <f aca="false">H93*26</f>
        <v>17316000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7"/>
      <c r="AB93" s="7"/>
    </row>
    <row r="94" customFormat="false" ht="15.75" hidden="false" customHeight="false" outlineLevel="0" collapsed="false">
      <c r="A94" s="64" t="n">
        <v>42693</v>
      </c>
      <c r="B94" s="8" t="s">
        <v>626</v>
      </c>
      <c r="C94" s="8"/>
      <c r="D94" s="102" t="n">
        <v>0.395833333333333</v>
      </c>
      <c r="E94" s="102" t="n">
        <v>0.395833333333333</v>
      </c>
      <c r="F94" s="8" t="s">
        <v>391</v>
      </c>
      <c r="G94" s="8" t="s">
        <v>391</v>
      </c>
      <c r="H94" s="19" t="n">
        <v>704000</v>
      </c>
      <c r="I94" s="8"/>
      <c r="J94" s="8" t="n">
        <f aca="false">H94*26</f>
        <v>18304000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7"/>
      <c r="AB94" s="7"/>
    </row>
    <row r="95" customFormat="false" ht="15.75" hidden="false" customHeight="false" outlineLevel="0" collapsed="false">
      <c r="A95" s="64" t="n">
        <v>42694</v>
      </c>
      <c r="B95" s="8" t="s">
        <v>626</v>
      </c>
      <c r="C95" s="8"/>
      <c r="D95" s="102" t="n">
        <v>0.395833333333333</v>
      </c>
      <c r="E95" s="102" t="n">
        <v>0.395833333333333</v>
      </c>
      <c r="F95" s="8" t="s">
        <v>392</v>
      </c>
      <c r="G95" s="8" t="s">
        <v>392</v>
      </c>
      <c r="H95" s="19" t="n">
        <v>532000</v>
      </c>
      <c r="I95" s="8"/>
      <c r="J95" s="8" t="n">
        <f aca="false">H95*26</f>
        <v>13832000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7"/>
      <c r="AB95" s="7"/>
    </row>
    <row r="96" customFormat="false" ht="15.75" hidden="false" customHeight="false" outlineLevel="0" collapsed="false">
      <c r="A96" s="64" t="n">
        <v>42700</v>
      </c>
      <c r="B96" s="8" t="s">
        <v>626</v>
      </c>
      <c r="C96" s="8"/>
      <c r="D96" s="102" t="n">
        <v>0.395833333333333</v>
      </c>
      <c r="E96" s="102" t="n">
        <v>0.395833333333333</v>
      </c>
      <c r="F96" s="8" t="s">
        <v>393</v>
      </c>
      <c r="G96" s="8" t="s">
        <v>393</v>
      </c>
      <c r="H96" s="19" t="n">
        <v>431000</v>
      </c>
      <c r="I96" s="8"/>
      <c r="J96" s="8" t="n">
        <f aca="false">H96*26</f>
        <v>11206000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7"/>
      <c r="AB96" s="7"/>
    </row>
    <row r="97" customFormat="false" ht="15.75" hidden="false" customHeight="false" outlineLevel="0" collapsed="false">
      <c r="A97" s="64" t="n">
        <v>42701</v>
      </c>
      <c r="B97" s="8" t="s">
        <v>626</v>
      </c>
      <c r="C97" s="8"/>
      <c r="D97" s="102" t="n">
        <v>0.395833333333333</v>
      </c>
      <c r="E97" s="102" t="n">
        <v>0.395833333333333</v>
      </c>
      <c r="F97" s="8" t="s">
        <v>394</v>
      </c>
      <c r="G97" s="8" t="s">
        <v>393</v>
      </c>
      <c r="H97" s="19" t="n">
        <v>928000</v>
      </c>
      <c r="I97" s="8"/>
      <c r="J97" s="8" t="n">
        <f aca="false">H97*26</f>
        <v>24128000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7"/>
      <c r="AB97" s="7"/>
    </row>
    <row r="98" customFormat="false" ht="15.75" hidden="false" customHeight="false" outlineLevel="0" collapsed="false">
      <c r="A98" s="64" t="n">
        <v>42707</v>
      </c>
      <c r="B98" s="8" t="s">
        <v>626</v>
      </c>
      <c r="C98" s="8"/>
      <c r="D98" s="102" t="n">
        <v>0.395833333333333</v>
      </c>
      <c r="E98" s="102" t="n">
        <v>0.395833333333333</v>
      </c>
      <c r="F98" s="8" t="s">
        <v>395</v>
      </c>
      <c r="G98" s="8" t="s">
        <v>395</v>
      </c>
      <c r="H98" s="19" t="n">
        <v>440000</v>
      </c>
      <c r="I98" s="8"/>
      <c r="J98" s="8" t="n">
        <f aca="false">H98*26</f>
        <v>11440000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7"/>
      <c r="AB98" s="7"/>
    </row>
    <row r="99" customFormat="false" ht="15.75" hidden="false" customHeight="false" outlineLevel="0" collapsed="false">
      <c r="A99" s="64" t="n">
        <v>42708</v>
      </c>
      <c r="B99" s="8" t="s">
        <v>626</v>
      </c>
      <c r="C99" s="8"/>
      <c r="D99" s="102" t="n">
        <v>0.395833333333333</v>
      </c>
      <c r="E99" s="102" t="n">
        <v>0.395833333333333</v>
      </c>
      <c r="F99" s="8" t="s">
        <v>396</v>
      </c>
      <c r="G99" s="8" t="s">
        <v>396</v>
      </c>
      <c r="H99" s="19" t="n">
        <v>532000</v>
      </c>
      <c r="I99" s="8"/>
      <c r="J99" s="8" t="n">
        <f aca="false">H99*26</f>
        <v>13832000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7"/>
      <c r="AB99" s="7"/>
    </row>
    <row r="100" customFormat="false" ht="15.75" hidden="false" customHeight="false" outlineLevel="0" collapsed="false">
      <c r="A100" s="64" t="n">
        <v>42714</v>
      </c>
      <c r="B100" s="8" t="s">
        <v>626</v>
      </c>
      <c r="C100" s="8"/>
      <c r="D100" s="102" t="n">
        <v>0.395833333333333</v>
      </c>
      <c r="E100" s="102" t="n">
        <v>0.395833333333333</v>
      </c>
      <c r="F100" s="8" t="s">
        <v>405</v>
      </c>
      <c r="G100" s="8" t="s">
        <v>405</v>
      </c>
      <c r="H100" s="19" t="n">
        <v>402000</v>
      </c>
      <c r="I100" s="8"/>
      <c r="J100" s="8" t="n">
        <f aca="false">H100*26</f>
        <v>10452000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7"/>
      <c r="AB100" s="7"/>
    </row>
    <row r="101" customFormat="false" ht="15.75" hidden="false" customHeight="false" outlineLevel="0" collapsed="false">
      <c r="A101" s="64" t="n">
        <v>42715</v>
      </c>
      <c r="B101" s="8" t="s">
        <v>626</v>
      </c>
      <c r="C101" s="8"/>
      <c r="D101" s="102" t="n">
        <v>0.395833333333333</v>
      </c>
      <c r="E101" s="102" t="n">
        <v>0.395833333333333</v>
      </c>
      <c r="F101" s="8" t="s">
        <v>406</v>
      </c>
      <c r="G101" s="8" t="s">
        <v>406</v>
      </c>
      <c r="H101" s="19" t="n">
        <v>424000</v>
      </c>
      <c r="I101" s="8"/>
      <c r="J101" s="8" t="n">
        <f aca="false">H101*26</f>
        <v>11024000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7"/>
      <c r="AB101" s="7"/>
    </row>
    <row r="102" customFormat="false" ht="15.75" hidden="false" customHeight="false" outlineLevel="0" collapsed="false">
      <c r="A102" s="64" t="n">
        <v>42721</v>
      </c>
      <c r="B102" s="8" t="s">
        <v>626</v>
      </c>
      <c r="C102" s="8"/>
      <c r="D102" s="102" t="n">
        <v>0.395833333333333</v>
      </c>
      <c r="E102" s="102" t="n">
        <v>0.395833333333333</v>
      </c>
      <c r="F102" s="8" t="s">
        <v>653</v>
      </c>
      <c r="G102" s="8" t="s">
        <v>653</v>
      </c>
      <c r="H102" s="19" t="n">
        <v>560000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7"/>
      <c r="AB102" s="7"/>
    </row>
    <row r="103" customFormat="false" ht="15.75" hidden="false" customHeight="false" outlineLevel="0" collapsed="false">
      <c r="A103" s="64" t="n">
        <v>42722</v>
      </c>
      <c r="B103" s="8" t="s">
        <v>626</v>
      </c>
      <c r="C103" s="8"/>
      <c r="D103" s="102" t="n">
        <v>0.395833333333333</v>
      </c>
      <c r="E103" s="102" t="n">
        <v>0.395833333333333</v>
      </c>
      <c r="F103" s="8" t="s">
        <v>654</v>
      </c>
      <c r="G103" s="8" t="s">
        <v>654</v>
      </c>
      <c r="H103" s="19" t="n">
        <v>790000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7"/>
      <c r="AB103" s="7"/>
    </row>
    <row r="104" customFormat="false" ht="15.75" hidden="false" customHeight="false" outlineLevel="0" collapsed="false">
      <c r="A104" s="64" t="n">
        <v>42728</v>
      </c>
      <c r="B104" s="8" t="s">
        <v>626</v>
      </c>
      <c r="C104" s="8"/>
      <c r="D104" s="102" t="n">
        <v>0.395833333333333</v>
      </c>
      <c r="E104" s="102" t="n">
        <v>0.395833333333333</v>
      </c>
      <c r="F104" s="8" t="s">
        <v>668</v>
      </c>
      <c r="G104" s="8" t="s">
        <v>668</v>
      </c>
      <c r="H104" s="19" t="n">
        <v>596000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/>
      <c r="AB104" s="7"/>
    </row>
    <row r="105" customFormat="false" ht="15.75" hidden="false" customHeight="false" outlineLevel="0" collapsed="false">
      <c r="A105" s="64" t="n">
        <v>42729</v>
      </c>
      <c r="B105" s="8" t="s">
        <v>626</v>
      </c>
      <c r="C105" s="8"/>
      <c r="D105" s="102" t="n">
        <v>0.395833333333333</v>
      </c>
      <c r="E105" s="102" t="n">
        <v>0.395833333333333</v>
      </c>
      <c r="F105" s="8" t="s">
        <v>656</v>
      </c>
      <c r="G105" s="8" t="s">
        <v>656</v>
      </c>
      <c r="H105" s="19" t="n">
        <v>449000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7"/>
      <c r="AB105" s="7"/>
    </row>
    <row r="106" customFormat="false" ht="15.75" hidden="false" customHeight="false" outlineLevel="0" collapsed="false">
      <c r="A106" s="64" t="n">
        <v>42735</v>
      </c>
      <c r="B106" s="8" t="s">
        <v>626</v>
      </c>
      <c r="C106" s="8"/>
      <c r="D106" s="102" t="n">
        <v>0.395833333333333</v>
      </c>
      <c r="E106" s="102" t="n">
        <v>0.395833333333333</v>
      </c>
      <c r="F106" s="8" t="s">
        <v>505</v>
      </c>
      <c r="G106" s="8" t="s">
        <v>505</v>
      </c>
      <c r="H106" s="19" t="n">
        <v>832000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7"/>
      <c r="AB106" s="7"/>
    </row>
    <row r="107" customFormat="false" ht="15.75" hidden="false" customHeight="false" outlineLevel="0" collapsed="false">
      <c r="A107" s="64"/>
      <c r="B107" s="8"/>
      <c r="C107" s="8"/>
      <c r="D107" s="102"/>
      <c r="E107" s="102"/>
      <c r="F107" s="8"/>
      <c r="G107" s="8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"/>
      <c r="AB107" s="7"/>
    </row>
    <row r="108" customFormat="false" ht="15.75" hidden="false" customHeight="false" outlineLevel="0" collapsed="false">
      <c r="A108" s="64" t="n">
        <v>42736</v>
      </c>
      <c r="B108" s="8" t="s">
        <v>626</v>
      </c>
      <c r="C108" s="8"/>
      <c r="D108" s="102" t="n">
        <v>0.395833333333333</v>
      </c>
      <c r="E108" s="102" t="n">
        <v>0.395833333333333</v>
      </c>
      <c r="F108" s="8" t="s">
        <v>387</v>
      </c>
      <c r="G108" s="8" t="s">
        <v>387</v>
      </c>
      <c r="H108" s="19" t="n">
        <v>757000</v>
      </c>
      <c r="I108" s="93" t="n">
        <f aca="false">AVERAGE(H108:H133)</f>
        <v>691600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7"/>
      <c r="AB108" s="7"/>
    </row>
    <row r="109" customFormat="false" ht="15.75" hidden="false" customHeight="false" outlineLevel="0" collapsed="false">
      <c r="A109" s="64" t="n">
        <v>42742</v>
      </c>
      <c r="B109" s="8" t="s">
        <v>626</v>
      </c>
      <c r="C109" s="8"/>
      <c r="D109" s="102" t="n">
        <v>0.395833333333333</v>
      </c>
      <c r="E109" s="102" t="n">
        <v>0.395833333333333</v>
      </c>
      <c r="F109" s="8" t="s">
        <v>569</v>
      </c>
      <c r="G109" s="8" t="s">
        <v>569</v>
      </c>
      <c r="H109" s="19" t="n">
        <v>508000</v>
      </c>
      <c r="J109" s="1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7"/>
      <c r="AB109" s="7"/>
    </row>
    <row r="110" customFormat="false" ht="15.75" hidden="false" customHeight="false" outlineLevel="0" collapsed="false">
      <c r="A110" s="64" t="n">
        <v>42743</v>
      </c>
      <c r="B110" s="8" t="s">
        <v>626</v>
      </c>
      <c r="C110" s="8"/>
      <c r="D110" s="102" t="n">
        <v>0.395833333333333</v>
      </c>
      <c r="E110" s="102" t="n">
        <v>0.395833333333333</v>
      </c>
      <c r="F110" s="8" t="s">
        <v>571</v>
      </c>
      <c r="G110" s="8" t="s">
        <v>571</v>
      </c>
      <c r="H110" s="19" t="n">
        <v>1438000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7"/>
      <c r="AB110" s="7"/>
    </row>
    <row r="111" customFormat="false" ht="15.75" hidden="false" customHeight="false" outlineLevel="0" collapsed="false">
      <c r="A111" s="64" t="n">
        <v>42749</v>
      </c>
      <c r="B111" s="8" t="s">
        <v>626</v>
      </c>
      <c r="C111" s="8"/>
      <c r="D111" s="102" t="n">
        <v>0.395833333333333</v>
      </c>
      <c r="E111" s="102" t="n">
        <v>0.395833333333333</v>
      </c>
      <c r="F111" s="8" t="s">
        <v>391</v>
      </c>
      <c r="G111" s="8" t="s">
        <v>391</v>
      </c>
      <c r="H111" s="19" t="n">
        <v>484000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"/>
      <c r="AB111" s="7"/>
    </row>
    <row r="112" customFormat="false" ht="15.75" hidden="false" customHeight="false" outlineLevel="0" collapsed="false">
      <c r="A112" s="64" t="n">
        <v>42750</v>
      </c>
      <c r="B112" s="8" t="s">
        <v>626</v>
      </c>
      <c r="C112" s="8"/>
      <c r="D112" s="102" t="n">
        <v>0.395833333333333</v>
      </c>
      <c r="E112" s="102" t="n">
        <v>0.395833333333333</v>
      </c>
      <c r="F112" s="8" t="s">
        <v>392</v>
      </c>
      <c r="G112" s="8" t="s">
        <v>392</v>
      </c>
      <c r="H112" s="19" t="n">
        <v>907000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7"/>
      <c r="AB112" s="7"/>
    </row>
    <row r="113" customFormat="false" ht="15.75" hidden="false" customHeight="false" outlineLevel="0" collapsed="false">
      <c r="A113" s="64" t="n">
        <v>42756</v>
      </c>
      <c r="B113" s="8" t="s">
        <v>626</v>
      </c>
      <c r="C113" s="8"/>
      <c r="D113" s="102" t="n">
        <v>0.395833333333333</v>
      </c>
      <c r="E113" s="102" t="n">
        <v>0.395833333333333</v>
      </c>
      <c r="F113" s="8" t="s">
        <v>393</v>
      </c>
      <c r="G113" s="8" t="s">
        <v>393</v>
      </c>
      <c r="H113" s="19" t="n">
        <v>354000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7"/>
      <c r="AB113" s="7"/>
    </row>
    <row r="114" customFormat="false" ht="15.75" hidden="false" customHeight="false" outlineLevel="0" collapsed="false">
      <c r="A114" s="64" t="n">
        <v>42757</v>
      </c>
      <c r="B114" s="8" t="s">
        <v>626</v>
      </c>
      <c r="C114" s="8"/>
      <c r="D114" s="102" t="n">
        <v>0.395833333333333</v>
      </c>
      <c r="E114" s="102" t="n">
        <v>0.395833333333333</v>
      </c>
      <c r="F114" s="8" t="s">
        <v>394</v>
      </c>
      <c r="G114" s="8" t="s">
        <v>394</v>
      </c>
      <c r="H114" s="19" t="n">
        <v>795000</v>
      </c>
      <c r="J114" s="1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7"/>
      <c r="AB114" s="7"/>
    </row>
    <row r="115" customFormat="false" ht="15.75" hidden="false" customHeight="false" outlineLevel="0" collapsed="false">
      <c r="A115" s="64" t="n">
        <v>42763</v>
      </c>
      <c r="B115" s="8" t="s">
        <v>626</v>
      </c>
      <c r="C115" s="8"/>
      <c r="D115" s="102" t="n">
        <v>0.395833333333333</v>
      </c>
      <c r="E115" s="102" t="n">
        <v>0.395833333333333</v>
      </c>
      <c r="F115" s="8" t="s">
        <v>395</v>
      </c>
      <c r="G115" s="8" t="s">
        <v>395</v>
      </c>
      <c r="H115" s="19" t="n">
        <v>650000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7"/>
      <c r="AB115" s="7"/>
    </row>
    <row r="116" customFormat="false" ht="15.75" hidden="false" customHeight="false" outlineLevel="0" collapsed="false">
      <c r="A116" s="64" t="n">
        <v>42764</v>
      </c>
      <c r="B116" s="8" t="s">
        <v>626</v>
      </c>
      <c r="C116" s="8"/>
      <c r="D116" s="102" t="n">
        <v>0.395833333333333</v>
      </c>
      <c r="E116" s="102" t="n">
        <v>0.395833333333333</v>
      </c>
      <c r="F116" s="8" t="s">
        <v>396</v>
      </c>
      <c r="G116" s="8" t="s">
        <v>396</v>
      </c>
      <c r="H116" s="19" t="n">
        <v>346000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7"/>
      <c r="AB116" s="7"/>
    </row>
    <row r="117" customFormat="false" ht="15.75" hidden="false" customHeight="false" outlineLevel="0" collapsed="false">
      <c r="A117" s="64" t="n">
        <v>42770</v>
      </c>
      <c r="B117" s="8" t="s">
        <v>626</v>
      </c>
      <c r="C117" s="8"/>
      <c r="D117" s="102" t="n">
        <v>0.395833333333333</v>
      </c>
      <c r="E117" s="102" t="n">
        <v>0.395833333333333</v>
      </c>
      <c r="F117" s="8" t="s">
        <v>397</v>
      </c>
      <c r="G117" s="8" t="s">
        <v>397</v>
      </c>
      <c r="H117" s="19" t="n">
        <v>1102000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7"/>
      <c r="AB117" s="7"/>
    </row>
    <row r="118" customFormat="false" ht="15.75" hidden="false" customHeight="false" outlineLevel="0" collapsed="false">
      <c r="A118" s="64" t="n">
        <v>42771</v>
      </c>
      <c r="B118" s="8" t="s">
        <v>626</v>
      </c>
      <c r="C118" s="8"/>
      <c r="D118" s="102" t="n">
        <v>0.395833333333333</v>
      </c>
      <c r="E118" s="102" t="n">
        <v>0.395833333333333</v>
      </c>
      <c r="F118" s="8" t="s">
        <v>398</v>
      </c>
      <c r="G118" s="8" t="s">
        <v>398</v>
      </c>
      <c r="H118" s="19" t="n">
        <v>478000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7"/>
      <c r="AB118" s="7"/>
    </row>
    <row r="119" customFormat="false" ht="15.75" hidden="false" customHeight="false" outlineLevel="0" collapsed="false">
      <c r="A119" s="64" t="n">
        <v>42777</v>
      </c>
      <c r="B119" s="8" t="s">
        <v>626</v>
      </c>
      <c r="C119" s="8"/>
      <c r="D119" s="102" t="n">
        <v>0.395833333333333</v>
      </c>
      <c r="E119" s="102" t="n">
        <v>0.395833333333333</v>
      </c>
      <c r="F119" s="8" t="s">
        <v>399</v>
      </c>
      <c r="G119" s="8" t="s">
        <v>399</v>
      </c>
      <c r="H119" s="19" t="n">
        <v>794000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7"/>
      <c r="AB119" s="7"/>
    </row>
    <row r="120" customFormat="false" ht="15.75" hidden="false" customHeight="false" outlineLevel="0" collapsed="false">
      <c r="A120" s="64" t="n">
        <v>42778</v>
      </c>
      <c r="B120" s="8" t="s">
        <v>626</v>
      </c>
      <c r="C120" s="8"/>
      <c r="D120" s="102" t="n">
        <v>0.395833333333333</v>
      </c>
      <c r="E120" s="102" t="n">
        <v>0.395833333333333</v>
      </c>
      <c r="F120" s="8" t="s">
        <v>400</v>
      </c>
      <c r="G120" s="8" t="s">
        <v>400</v>
      </c>
      <c r="H120" s="19" t="n">
        <v>842000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7"/>
      <c r="AB120" s="7"/>
    </row>
    <row r="121" customFormat="false" ht="15.75" hidden="false" customHeight="false" outlineLevel="0" collapsed="false">
      <c r="A121" s="64" t="n">
        <v>42784</v>
      </c>
      <c r="B121" s="8" t="s">
        <v>626</v>
      </c>
      <c r="C121" s="8"/>
      <c r="D121" s="102" t="n">
        <v>0.395833333333333</v>
      </c>
      <c r="E121" s="102" t="n">
        <v>0.395833333333333</v>
      </c>
      <c r="F121" s="8" t="s">
        <v>401</v>
      </c>
      <c r="G121" s="8" t="s">
        <v>401</v>
      </c>
      <c r="H121" s="19" t="n">
        <v>967000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7"/>
      <c r="AB121" s="7"/>
    </row>
    <row r="122" customFormat="false" ht="15.75" hidden="false" customHeight="false" outlineLevel="0" collapsed="false">
      <c r="A122" s="64" t="n">
        <v>42785</v>
      </c>
      <c r="B122" s="8" t="s">
        <v>626</v>
      </c>
      <c r="C122" s="8"/>
      <c r="D122" s="102" t="n">
        <v>0.395833333333333</v>
      </c>
      <c r="E122" s="102" t="n">
        <v>0.395833333333333</v>
      </c>
      <c r="F122" s="8" t="s">
        <v>402</v>
      </c>
      <c r="G122" s="8" t="s">
        <v>402</v>
      </c>
      <c r="H122" s="19" t="n">
        <v>899000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7"/>
      <c r="AB122" s="7"/>
    </row>
    <row r="123" customFormat="false" ht="15.75" hidden="false" customHeight="false" outlineLevel="0" collapsed="false">
      <c r="A123" s="64" t="n">
        <v>42791</v>
      </c>
      <c r="B123" s="8" t="s">
        <v>626</v>
      </c>
      <c r="C123" s="8"/>
      <c r="D123" s="102" t="n">
        <v>0.395833333333333</v>
      </c>
      <c r="E123" s="102" t="n">
        <v>0.395833333333333</v>
      </c>
      <c r="F123" s="8" t="s">
        <v>403</v>
      </c>
      <c r="G123" s="8" t="s">
        <v>403</v>
      </c>
      <c r="H123" s="19" t="n">
        <v>705000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7"/>
      <c r="AB123" s="7"/>
    </row>
    <row r="124" customFormat="false" ht="15.75" hidden="false" customHeight="false" outlineLevel="0" collapsed="false">
      <c r="A124" s="64" t="n">
        <v>42792</v>
      </c>
      <c r="B124" s="8" t="s">
        <v>626</v>
      </c>
      <c r="C124" s="8"/>
      <c r="D124" s="102" t="n">
        <v>0.395833333333333</v>
      </c>
      <c r="E124" s="102" t="n">
        <v>0.395833333333333</v>
      </c>
      <c r="F124" s="8" t="s">
        <v>404</v>
      </c>
      <c r="G124" s="8" t="s">
        <v>404</v>
      </c>
      <c r="H124" s="19" t="n">
        <v>512000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7"/>
      <c r="AB124" s="7"/>
    </row>
    <row r="125" customFormat="false" ht="15.75" hidden="false" customHeight="false" outlineLevel="0" collapsed="false">
      <c r="A125" s="64" t="n">
        <v>42798</v>
      </c>
      <c r="B125" s="8" t="s">
        <v>626</v>
      </c>
      <c r="C125" s="8"/>
      <c r="D125" s="102" t="n">
        <v>0.395833333333333</v>
      </c>
      <c r="E125" s="102" t="n">
        <v>0.395833333333333</v>
      </c>
      <c r="F125" s="8" t="s">
        <v>391</v>
      </c>
      <c r="G125" s="8" t="s">
        <v>391</v>
      </c>
      <c r="H125" s="19" t="n">
        <v>705000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7"/>
      <c r="AB125" s="7"/>
    </row>
    <row r="126" customFormat="false" ht="15.75" hidden="false" customHeight="false" outlineLevel="0" collapsed="false">
      <c r="A126" s="64" t="n">
        <v>42799</v>
      </c>
      <c r="B126" s="8" t="s">
        <v>626</v>
      </c>
      <c r="C126" s="8"/>
      <c r="D126" s="102" t="n">
        <v>0.395833333333333</v>
      </c>
      <c r="E126" s="102" t="n">
        <v>0.395833333333333</v>
      </c>
      <c r="F126" s="8" t="s">
        <v>392</v>
      </c>
      <c r="G126" s="8" t="s">
        <v>392</v>
      </c>
      <c r="H126" s="19" t="n">
        <v>512000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7"/>
      <c r="AB126" s="7"/>
    </row>
    <row r="127" customFormat="false" ht="15.75" hidden="false" customHeight="false" outlineLevel="0" collapsed="false">
      <c r="A127" s="64" t="n">
        <v>42805</v>
      </c>
      <c r="B127" s="8" t="s">
        <v>626</v>
      </c>
      <c r="C127" s="8"/>
      <c r="D127" s="102" t="n">
        <v>0.395833333333333</v>
      </c>
      <c r="E127" s="102" t="n">
        <v>0.395833333333333</v>
      </c>
      <c r="F127" s="8" t="s">
        <v>393</v>
      </c>
      <c r="G127" s="8" t="s">
        <v>393</v>
      </c>
      <c r="H127" s="19" t="n">
        <v>512000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7"/>
      <c r="AB127" s="7"/>
    </row>
    <row r="128" customFormat="false" ht="15.75" hidden="false" customHeight="false" outlineLevel="0" collapsed="false">
      <c r="A128" s="64" t="n">
        <v>42806</v>
      </c>
      <c r="B128" s="8" t="s">
        <v>646</v>
      </c>
      <c r="C128" s="8"/>
      <c r="D128" s="102" t="n">
        <v>0.395833333333333</v>
      </c>
      <c r="E128" s="8" t="s">
        <v>23</v>
      </c>
      <c r="F128" s="8" t="s">
        <v>394</v>
      </c>
      <c r="G128" s="8" t="s">
        <v>23</v>
      </c>
      <c r="H128" s="8" t="s">
        <v>23</v>
      </c>
      <c r="I128" s="8" t="s">
        <v>669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7"/>
      <c r="AB128" s="7"/>
    </row>
    <row r="129" customFormat="false" ht="15.75" hidden="false" customHeight="false" outlineLevel="0" collapsed="false">
      <c r="A129" s="64" t="n">
        <v>42812</v>
      </c>
      <c r="B129" s="8" t="s">
        <v>626</v>
      </c>
      <c r="C129" s="8"/>
      <c r="D129" s="102" t="n">
        <v>0.395833333333333</v>
      </c>
      <c r="E129" s="102" t="n">
        <v>0.395833333333333</v>
      </c>
      <c r="F129" s="8" t="s">
        <v>395</v>
      </c>
      <c r="G129" s="8" t="s">
        <v>395</v>
      </c>
      <c r="H129" s="19" t="n">
        <v>512000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7"/>
      <c r="AB129" s="7"/>
    </row>
    <row r="130" customFormat="false" ht="15.75" hidden="false" customHeight="false" outlineLevel="0" collapsed="false">
      <c r="A130" s="64" t="n">
        <v>42813</v>
      </c>
      <c r="B130" s="8" t="s">
        <v>626</v>
      </c>
      <c r="C130" s="8"/>
      <c r="D130" s="102" t="n">
        <v>0.395833333333333</v>
      </c>
      <c r="E130" s="102" t="n">
        <v>0.395833333333333</v>
      </c>
      <c r="F130" s="8" t="s">
        <v>396</v>
      </c>
      <c r="G130" s="8" t="s">
        <v>396</v>
      </c>
      <c r="H130" s="19" t="n">
        <v>741000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7"/>
      <c r="AB130" s="7"/>
    </row>
    <row r="131" customFormat="false" ht="15.75" hidden="false" customHeight="false" outlineLevel="0" collapsed="false">
      <c r="A131" s="64" t="n">
        <v>42819</v>
      </c>
      <c r="B131" s="8" t="s">
        <v>626</v>
      </c>
      <c r="C131" s="8"/>
      <c r="D131" s="102" t="n">
        <v>0.395833333333333</v>
      </c>
      <c r="E131" s="102" t="n">
        <v>0.395833333333333</v>
      </c>
      <c r="F131" s="8" t="s">
        <v>405</v>
      </c>
      <c r="G131" s="8" t="s">
        <v>405</v>
      </c>
      <c r="H131" s="19" t="n">
        <v>594000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7"/>
      <c r="AB131" s="7"/>
    </row>
    <row r="132" customFormat="false" ht="15.75" hidden="false" customHeight="false" outlineLevel="0" collapsed="false">
      <c r="A132" s="64" t="n">
        <v>42820</v>
      </c>
      <c r="B132" s="8" t="s">
        <v>626</v>
      </c>
      <c r="C132" s="8"/>
      <c r="D132" s="102" t="n">
        <v>0.395833333333333</v>
      </c>
      <c r="E132" s="102" t="n">
        <v>0.395833333333333</v>
      </c>
      <c r="F132" s="8" t="s">
        <v>406</v>
      </c>
      <c r="G132" s="8" t="s">
        <v>406</v>
      </c>
      <c r="H132" s="19" t="n">
        <v>606000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7"/>
      <c r="AB132" s="7"/>
    </row>
    <row r="133" customFormat="false" ht="15.75" hidden="false" customHeight="false" outlineLevel="0" collapsed="false">
      <c r="A133" s="64" t="n">
        <v>42826</v>
      </c>
      <c r="B133" s="8" t="s">
        <v>626</v>
      </c>
      <c r="C133" s="8"/>
      <c r="D133" s="102" t="n">
        <v>0.395833333333333</v>
      </c>
      <c r="E133" s="102" t="n">
        <v>0.395833333333333</v>
      </c>
      <c r="F133" s="8" t="s">
        <v>405</v>
      </c>
      <c r="G133" s="8" t="s">
        <v>405</v>
      </c>
      <c r="H133" s="19" t="n">
        <v>570000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7"/>
      <c r="AB133" s="7"/>
    </row>
    <row r="134" customFormat="false" ht="15.75" hidden="false" customHeight="false" outlineLevel="0" collapsed="false">
      <c r="A134" s="64" t="n">
        <v>42827</v>
      </c>
      <c r="B134" s="8" t="s">
        <v>646</v>
      </c>
      <c r="C134" s="8"/>
      <c r="D134" s="102" t="n">
        <v>0.395833333333333</v>
      </c>
      <c r="E134" s="8" t="s">
        <v>23</v>
      </c>
      <c r="F134" s="8" t="s">
        <v>406</v>
      </c>
      <c r="G134" s="8" t="s">
        <v>23</v>
      </c>
      <c r="H134" s="8" t="s">
        <v>23</v>
      </c>
      <c r="I134" s="32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7"/>
      <c r="AB134" s="7"/>
    </row>
    <row r="135" customFormat="false" ht="15.75" hidden="false" customHeight="false" outlineLevel="0" collapsed="false">
      <c r="A135" s="91" t="n">
        <v>42833</v>
      </c>
      <c r="B135" s="8" t="s">
        <v>626</v>
      </c>
      <c r="C135" s="8"/>
      <c r="D135" s="102" t="n">
        <v>0.395833333333333</v>
      </c>
      <c r="E135" s="102" t="n">
        <v>0.395833333333333</v>
      </c>
      <c r="F135" s="8" t="s">
        <v>653</v>
      </c>
      <c r="G135" s="8" t="s">
        <v>653</v>
      </c>
      <c r="H135" s="19" t="n">
        <v>567000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7"/>
      <c r="AB135" s="7"/>
    </row>
    <row r="136" customFormat="false" ht="15.75" hidden="false" customHeight="false" outlineLevel="0" collapsed="false">
      <c r="A136" s="91" t="n">
        <v>42834</v>
      </c>
      <c r="B136" s="8" t="s">
        <v>626</v>
      </c>
      <c r="C136" s="8"/>
      <c r="D136" s="102" t="n">
        <v>0.395833333333333</v>
      </c>
      <c r="E136" s="102" t="n">
        <v>0.395833333333333</v>
      </c>
      <c r="F136" s="8" t="s">
        <v>654</v>
      </c>
      <c r="G136" s="8" t="s">
        <v>654</v>
      </c>
      <c r="H136" s="19" t="n">
        <v>1322000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7"/>
      <c r="AB136" s="7"/>
    </row>
    <row r="137" customFormat="false" ht="15.75" hidden="false" customHeight="false" outlineLevel="0" collapsed="false">
      <c r="A137" s="91" t="n">
        <v>42840</v>
      </c>
      <c r="B137" s="8" t="s">
        <v>626</v>
      </c>
      <c r="C137" s="8"/>
      <c r="D137" s="102" t="n">
        <v>0.395833333333333</v>
      </c>
      <c r="E137" s="102" t="n">
        <v>0.395833333333333</v>
      </c>
      <c r="F137" s="8" t="s">
        <v>668</v>
      </c>
      <c r="G137" s="8" t="s">
        <v>668</v>
      </c>
      <c r="H137" s="19" t="n">
        <v>812000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7"/>
      <c r="AB137" s="7"/>
    </row>
    <row r="138" customFormat="false" ht="15.75" hidden="false" customHeight="false" outlineLevel="0" collapsed="false">
      <c r="A138" s="91" t="n">
        <v>42841</v>
      </c>
      <c r="B138" s="8" t="s">
        <v>626</v>
      </c>
      <c r="C138" s="8"/>
      <c r="D138" s="102" t="n">
        <v>0.395833333333333</v>
      </c>
      <c r="E138" s="102" t="n">
        <v>0.395833333333333</v>
      </c>
      <c r="F138" s="8" t="s">
        <v>656</v>
      </c>
      <c r="G138" s="8" t="s">
        <v>656</v>
      </c>
      <c r="H138" s="19" t="n">
        <v>1433000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7"/>
      <c r="AB138" s="7"/>
    </row>
    <row r="139" customFormat="false" ht="15.75" hidden="false" customHeight="false" outlineLevel="0" collapsed="false">
      <c r="A139" s="91" t="n">
        <v>42847</v>
      </c>
      <c r="B139" s="8" t="s">
        <v>626</v>
      </c>
      <c r="C139" s="8"/>
      <c r="D139" s="102" t="n">
        <v>0.395833333333333</v>
      </c>
      <c r="E139" s="102" t="n">
        <v>0.395833333333333</v>
      </c>
      <c r="F139" s="8" t="s">
        <v>670</v>
      </c>
      <c r="G139" s="8" t="s">
        <v>670</v>
      </c>
      <c r="H139" s="19" t="n">
        <v>807000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7"/>
      <c r="AB139" s="7"/>
    </row>
    <row r="140" customFormat="false" ht="15.75" hidden="false" customHeight="false" outlineLevel="0" collapsed="false">
      <c r="A140" s="91" t="n">
        <v>42848</v>
      </c>
      <c r="B140" s="8" t="s">
        <v>626</v>
      </c>
      <c r="C140" s="8"/>
      <c r="D140" s="102" t="n">
        <v>0.395833333333333</v>
      </c>
      <c r="E140" s="102" t="n">
        <v>0.395833333333333</v>
      </c>
      <c r="F140" s="8" t="s">
        <v>671</v>
      </c>
      <c r="G140" s="8" t="s">
        <v>670</v>
      </c>
      <c r="H140" s="19" t="n">
        <v>1014000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7"/>
      <c r="AB140" s="7"/>
    </row>
    <row r="141" customFormat="false" ht="15.75" hidden="false" customHeight="false" outlineLevel="0" collapsed="false">
      <c r="A141" s="91" t="n">
        <v>42854</v>
      </c>
      <c r="B141" s="8" t="s">
        <v>626</v>
      </c>
      <c r="C141" s="8"/>
      <c r="D141" s="102" t="n">
        <v>0.395833333333333</v>
      </c>
      <c r="E141" s="102" t="n">
        <v>0.395833333333333</v>
      </c>
      <c r="F141" s="8" t="s">
        <v>670</v>
      </c>
      <c r="G141" s="8" t="s">
        <v>670</v>
      </c>
      <c r="H141" s="19" t="n">
        <v>405000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7"/>
      <c r="AB141" s="7"/>
    </row>
    <row r="142" customFormat="false" ht="15.75" hidden="false" customHeight="false" outlineLevel="0" collapsed="false">
      <c r="A142" s="91" t="n">
        <v>42855</v>
      </c>
      <c r="B142" s="8" t="s">
        <v>626</v>
      </c>
      <c r="C142" s="8"/>
      <c r="D142" s="102" t="n">
        <v>0.395833333333333</v>
      </c>
      <c r="E142" s="102" t="n">
        <v>0.395833333333333</v>
      </c>
      <c r="F142" s="8" t="s">
        <v>671</v>
      </c>
      <c r="G142" s="8" t="s">
        <v>670</v>
      </c>
      <c r="H142" s="19" t="n">
        <v>786000</v>
      </c>
      <c r="I142" s="19" t="n">
        <f aca="false">AVERAGE(H133:H142)</f>
        <v>857333.3333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7"/>
      <c r="AB142" s="7"/>
    </row>
    <row r="143" customFormat="false" ht="15.75" hidden="false" customHeight="false" outlineLevel="0" collapsed="false">
      <c r="A143" s="91" t="n">
        <v>42861</v>
      </c>
      <c r="B143" s="8" t="s">
        <v>626</v>
      </c>
      <c r="C143" s="8"/>
      <c r="D143" s="102" t="n">
        <v>0.395833333333333</v>
      </c>
      <c r="E143" s="102" t="n">
        <v>0.395833333333333</v>
      </c>
      <c r="F143" s="8" t="s">
        <v>672</v>
      </c>
      <c r="G143" s="8" t="s">
        <v>672</v>
      </c>
      <c r="H143" s="19" t="n">
        <v>561000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7"/>
      <c r="AB143" s="7"/>
    </row>
    <row r="144" customFormat="false" ht="15.75" hidden="false" customHeight="false" outlineLevel="0" collapsed="false">
      <c r="A144" s="91" t="n">
        <v>42862</v>
      </c>
      <c r="B144" s="8" t="s">
        <v>626</v>
      </c>
      <c r="C144" s="8"/>
      <c r="D144" s="102" t="n">
        <v>0.395833333333333</v>
      </c>
      <c r="E144" s="102" t="n">
        <v>0.395833333333333</v>
      </c>
      <c r="F144" s="8" t="s">
        <v>673</v>
      </c>
      <c r="G144" s="8" t="s">
        <v>672</v>
      </c>
      <c r="H144" s="19" t="n">
        <v>814000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7"/>
      <c r="AB144" s="7"/>
    </row>
    <row r="145" customFormat="false" ht="15.75" hidden="false" customHeight="false" outlineLevel="0" collapsed="false">
      <c r="A145" s="91" t="n">
        <v>42868</v>
      </c>
      <c r="B145" s="8" t="s">
        <v>626</v>
      </c>
      <c r="C145" s="8"/>
      <c r="D145" s="102" t="n">
        <v>0.395833333333333</v>
      </c>
      <c r="E145" s="102" t="n">
        <v>0.395833333333333</v>
      </c>
      <c r="F145" s="8" t="s">
        <v>672</v>
      </c>
      <c r="G145" s="8" t="s">
        <v>672</v>
      </c>
      <c r="H145" s="19" t="n">
        <v>871000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7"/>
      <c r="AB145" s="7"/>
    </row>
    <row r="146" customFormat="false" ht="15.75" hidden="false" customHeight="false" outlineLevel="0" collapsed="false">
      <c r="A146" s="91" t="n">
        <v>42869</v>
      </c>
      <c r="B146" s="8" t="s">
        <v>626</v>
      </c>
      <c r="C146" s="8"/>
      <c r="D146" s="102" t="n">
        <v>0.395833333333333</v>
      </c>
      <c r="E146" s="102" t="n">
        <v>0.395833333333333</v>
      </c>
      <c r="F146" s="8" t="s">
        <v>673</v>
      </c>
      <c r="G146" s="8" t="s">
        <v>672</v>
      </c>
      <c r="H146" s="19" t="n">
        <v>805000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7"/>
      <c r="AB146" s="7"/>
    </row>
    <row r="147" customFormat="false" ht="15.75" hidden="false" customHeight="false" outlineLevel="0" collapsed="false">
      <c r="A147" s="91" t="n">
        <v>42875</v>
      </c>
      <c r="B147" s="8" t="s">
        <v>646</v>
      </c>
      <c r="C147" s="8"/>
      <c r="D147" s="102" t="n">
        <v>0.395833333333333</v>
      </c>
      <c r="E147" s="8" t="s">
        <v>23</v>
      </c>
      <c r="F147" s="8" t="s">
        <v>674</v>
      </c>
      <c r="G147" s="8" t="s">
        <v>23</v>
      </c>
      <c r="H147" s="8" t="s">
        <v>23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7"/>
      <c r="AB147" s="7"/>
    </row>
    <row r="148" customFormat="false" ht="15.75" hidden="false" customHeight="false" outlineLevel="0" collapsed="false">
      <c r="A148" s="91" t="n">
        <v>42876</v>
      </c>
      <c r="B148" s="8" t="s">
        <v>626</v>
      </c>
      <c r="C148" s="8"/>
      <c r="D148" s="102" t="n">
        <v>0.395833333333333</v>
      </c>
      <c r="E148" s="102" t="n">
        <v>0.395833333333333</v>
      </c>
      <c r="F148" s="8" t="s">
        <v>675</v>
      </c>
      <c r="G148" s="8" t="s">
        <v>674</v>
      </c>
      <c r="H148" s="19" t="n">
        <v>543000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7"/>
      <c r="AB148" s="7"/>
    </row>
    <row r="149" customFormat="false" ht="15.75" hidden="false" customHeight="false" outlineLevel="0" collapsed="false">
      <c r="A149" s="91" t="n">
        <v>42882</v>
      </c>
      <c r="B149" s="8" t="s">
        <v>626</v>
      </c>
      <c r="C149" s="8"/>
      <c r="D149" s="102" t="n">
        <v>0.395833333333333</v>
      </c>
      <c r="E149" s="102" t="n">
        <v>0.395833333333333</v>
      </c>
      <c r="F149" s="8" t="s">
        <v>674</v>
      </c>
      <c r="G149" s="8" t="s">
        <v>674</v>
      </c>
      <c r="H149" s="19" t="n">
        <v>944000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7"/>
      <c r="AB149" s="7"/>
    </row>
    <row r="150" customFormat="false" ht="15.75" hidden="false" customHeight="false" outlineLevel="0" collapsed="false">
      <c r="A150" s="91" t="n">
        <v>42883</v>
      </c>
      <c r="B150" s="8" t="s">
        <v>626</v>
      </c>
      <c r="C150" s="8"/>
      <c r="D150" s="102" t="n">
        <v>0.395833333333333</v>
      </c>
      <c r="E150" s="102" t="n">
        <v>0.395833333333333</v>
      </c>
      <c r="F150" s="8" t="s">
        <v>675</v>
      </c>
      <c r="G150" s="8" t="s">
        <v>675</v>
      </c>
      <c r="H150" s="19" t="n">
        <v>517000</v>
      </c>
      <c r="I150" s="19" t="n">
        <f aca="false">AVERAGE(H143:H150)</f>
        <v>722142.8571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7"/>
      <c r="AB150" s="7"/>
    </row>
    <row r="151" customFormat="false" ht="15.75" hidden="false" customHeight="false" outlineLevel="0" collapsed="false">
      <c r="A151" s="91" t="n">
        <v>42889</v>
      </c>
      <c r="B151" s="8" t="s">
        <v>626</v>
      </c>
      <c r="C151" s="8"/>
      <c r="D151" s="102" t="n">
        <v>0.395833333333333</v>
      </c>
      <c r="E151" s="102" t="n">
        <v>0.395833333333333</v>
      </c>
      <c r="F151" s="8" t="s">
        <v>676</v>
      </c>
      <c r="G151" s="8" t="s">
        <v>676</v>
      </c>
      <c r="H151" s="19" t="n">
        <v>841000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7"/>
      <c r="AB151" s="7"/>
    </row>
    <row r="152" customFormat="false" ht="15.75" hidden="false" customHeight="false" outlineLevel="0" collapsed="false">
      <c r="A152" s="91" t="n">
        <v>42890</v>
      </c>
      <c r="B152" s="8" t="s">
        <v>626</v>
      </c>
      <c r="C152" s="8"/>
      <c r="D152" s="102" t="n">
        <v>0.395833333333333</v>
      </c>
      <c r="E152" s="102" t="n">
        <v>0.395833333333333</v>
      </c>
      <c r="F152" s="8" t="s">
        <v>677</v>
      </c>
      <c r="G152" s="8" t="s">
        <v>677</v>
      </c>
      <c r="H152" s="19" t="n">
        <v>684000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7"/>
      <c r="AB152" s="7"/>
    </row>
    <row r="153" customFormat="false" ht="15.75" hidden="false" customHeight="false" outlineLevel="0" collapsed="false">
      <c r="A153" s="91" t="n">
        <v>42896</v>
      </c>
      <c r="B153" s="8" t="s">
        <v>626</v>
      </c>
      <c r="C153" s="8"/>
      <c r="D153" s="102" t="n">
        <v>0.395833333333333</v>
      </c>
      <c r="E153" s="102" t="n">
        <v>0.395833333333333</v>
      </c>
      <c r="F153" s="8" t="s">
        <v>676</v>
      </c>
      <c r="G153" s="8" t="s">
        <v>676</v>
      </c>
      <c r="H153" s="19" t="n">
        <v>577000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7"/>
      <c r="AB153" s="7"/>
    </row>
    <row r="154" customFormat="false" ht="15.75" hidden="false" customHeight="false" outlineLevel="0" collapsed="false">
      <c r="A154" s="91" t="n">
        <v>42897</v>
      </c>
      <c r="B154" s="8" t="s">
        <v>626</v>
      </c>
      <c r="C154" s="8"/>
      <c r="D154" s="102" t="n">
        <v>0.395833333333333</v>
      </c>
      <c r="E154" s="102" t="n">
        <v>0.395833333333333</v>
      </c>
      <c r="F154" s="8" t="s">
        <v>677</v>
      </c>
      <c r="G154" s="8" t="s">
        <v>677</v>
      </c>
      <c r="H154" s="19" t="n">
        <v>486000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7"/>
      <c r="AB154" s="7"/>
    </row>
    <row r="155" customFormat="false" ht="15.75" hidden="false" customHeight="false" outlineLevel="0" collapsed="false">
      <c r="A155" s="91" t="n">
        <v>42903</v>
      </c>
      <c r="B155" s="8" t="s">
        <v>626</v>
      </c>
      <c r="C155" s="8"/>
      <c r="D155" s="102" t="n">
        <v>0.395833333333333</v>
      </c>
      <c r="E155" s="102" t="n">
        <v>0.395833333333333</v>
      </c>
      <c r="F155" s="8" t="s">
        <v>678</v>
      </c>
      <c r="G155" s="8" t="s">
        <v>678</v>
      </c>
      <c r="H155" s="19" t="n">
        <v>637000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7"/>
      <c r="AB155" s="7"/>
    </row>
    <row r="156" customFormat="false" ht="15.75" hidden="false" customHeight="false" outlineLevel="0" collapsed="false">
      <c r="A156" s="91" t="n">
        <v>42904</v>
      </c>
      <c r="B156" s="8" t="s">
        <v>626</v>
      </c>
      <c r="C156" s="8"/>
      <c r="D156" s="102" t="n">
        <v>0.395833333333333</v>
      </c>
      <c r="E156" s="102" t="n">
        <v>0.395833333333333</v>
      </c>
      <c r="F156" s="8" t="s">
        <v>679</v>
      </c>
      <c r="G156" s="8" t="s">
        <v>679</v>
      </c>
      <c r="H156" s="19" t="n">
        <v>476000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7"/>
      <c r="AB156" s="7"/>
    </row>
    <row r="157" customFormat="false" ht="15.75" hidden="false" customHeight="false" outlineLevel="0" collapsed="false">
      <c r="A157" s="91" t="n">
        <v>42910</v>
      </c>
      <c r="B157" s="8" t="s">
        <v>626</v>
      </c>
      <c r="C157" s="8"/>
      <c r="D157" s="102" t="n">
        <v>0.395833333333333</v>
      </c>
      <c r="E157" s="102" t="n">
        <v>0.395833333333333</v>
      </c>
      <c r="F157" s="8" t="s">
        <v>680</v>
      </c>
      <c r="G157" s="8" t="s">
        <v>680</v>
      </c>
      <c r="H157" s="19" t="n">
        <v>753000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7"/>
      <c r="AB157" s="7"/>
    </row>
    <row r="158" customFormat="false" ht="15.75" hidden="false" customHeight="false" outlineLevel="0" collapsed="false">
      <c r="A158" s="91" t="n">
        <v>42911</v>
      </c>
      <c r="B158" s="8" t="s">
        <v>626</v>
      </c>
      <c r="C158" s="8"/>
      <c r="D158" s="102" t="n">
        <v>0.395833333333333</v>
      </c>
      <c r="E158" s="102" t="n">
        <v>0.395833333333333</v>
      </c>
      <c r="F158" s="8" t="s">
        <v>681</v>
      </c>
      <c r="G158" s="8" t="s">
        <v>681</v>
      </c>
      <c r="H158" s="19" t="n">
        <v>856000</v>
      </c>
      <c r="I158" s="8" t="n">
        <f aca="false">AVERAGEA(H151:H158)</f>
        <v>663750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7"/>
      <c r="AB158" s="7"/>
    </row>
    <row r="159" customFormat="false" ht="15.75" hidden="false" customHeight="false" outlineLevel="0" collapsed="false">
      <c r="A159" s="91" t="n">
        <v>42917</v>
      </c>
      <c r="B159" s="8" t="s">
        <v>626</v>
      </c>
      <c r="C159" s="8"/>
      <c r="D159" s="102" t="n">
        <v>0.395833333333333</v>
      </c>
      <c r="E159" s="102" t="n">
        <v>0.395833333333333</v>
      </c>
      <c r="F159" s="8" t="s">
        <v>680</v>
      </c>
      <c r="G159" s="8" t="s">
        <v>680</v>
      </c>
      <c r="H159" s="19" t="n">
        <v>411000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7"/>
      <c r="AB159" s="7"/>
    </row>
    <row r="160" customFormat="false" ht="15.75" hidden="false" customHeight="false" outlineLevel="0" collapsed="false">
      <c r="A160" s="91" t="n">
        <v>42918</v>
      </c>
      <c r="B160" s="8" t="s">
        <v>626</v>
      </c>
      <c r="C160" s="8"/>
      <c r="D160" s="102" t="n">
        <v>0.395833333333333</v>
      </c>
      <c r="E160" s="102" t="n">
        <v>0.395833333333333</v>
      </c>
      <c r="F160" s="8" t="s">
        <v>681</v>
      </c>
      <c r="G160" s="8" t="s">
        <v>681</v>
      </c>
      <c r="H160" s="19" t="n">
        <v>1095000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7"/>
      <c r="AB160" s="7"/>
    </row>
    <row r="161" customFormat="false" ht="15.75" hidden="false" customHeight="false" outlineLevel="0" collapsed="false">
      <c r="A161" s="91" t="n">
        <v>42924</v>
      </c>
      <c r="B161" s="8" t="s">
        <v>626</v>
      </c>
      <c r="C161" s="8"/>
      <c r="D161" s="102" t="n">
        <v>0.395833333333333</v>
      </c>
      <c r="E161" s="102" t="n">
        <v>0.395833333333333</v>
      </c>
      <c r="F161" s="8" t="s">
        <v>682</v>
      </c>
      <c r="G161" s="8" t="s">
        <v>682</v>
      </c>
      <c r="H161" s="19" t="n">
        <v>900000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7"/>
      <c r="AB161" s="7"/>
    </row>
    <row r="162" customFormat="false" ht="15.75" hidden="false" customHeight="false" outlineLevel="0" collapsed="false">
      <c r="A162" s="91" t="n">
        <v>42925</v>
      </c>
      <c r="B162" s="8" t="s">
        <v>626</v>
      </c>
      <c r="C162" s="8"/>
      <c r="D162" s="102" t="n">
        <v>0.395833333333333</v>
      </c>
      <c r="E162" s="102" t="n">
        <v>0.395833333333333</v>
      </c>
      <c r="F162" s="8" t="s">
        <v>683</v>
      </c>
      <c r="G162" s="8" t="s">
        <v>683</v>
      </c>
      <c r="H162" s="19" t="n">
        <v>399000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7"/>
      <c r="AB162" s="7"/>
    </row>
    <row r="163" customFormat="false" ht="15.75" hidden="false" customHeight="false" outlineLevel="0" collapsed="false">
      <c r="A163" s="91" t="n">
        <v>42931</v>
      </c>
      <c r="B163" s="8" t="s">
        <v>626</v>
      </c>
      <c r="C163" s="8"/>
      <c r="D163" s="102" t="n">
        <v>0.395833333333333</v>
      </c>
      <c r="E163" s="102" t="n">
        <v>0.395833333333333</v>
      </c>
      <c r="F163" s="8" t="s">
        <v>682</v>
      </c>
      <c r="G163" s="8" t="s">
        <v>682</v>
      </c>
      <c r="H163" s="19" t="n">
        <v>354000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7"/>
      <c r="AB163" s="7"/>
    </row>
    <row r="164" customFormat="false" ht="15.75" hidden="false" customHeight="false" outlineLevel="0" collapsed="false">
      <c r="A164" s="91" t="n">
        <v>42932</v>
      </c>
      <c r="B164" s="8" t="s">
        <v>626</v>
      </c>
      <c r="C164" s="8"/>
      <c r="D164" s="102" t="n">
        <v>0.395833333333333</v>
      </c>
      <c r="E164" s="102" t="n">
        <v>0.395833333333333</v>
      </c>
      <c r="F164" s="8" t="s">
        <v>683</v>
      </c>
      <c r="G164" s="8" t="s">
        <v>683</v>
      </c>
      <c r="H164" s="19" t="n">
        <v>612000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7"/>
      <c r="AB164" s="7"/>
    </row>
    <row r="165" customFormat="false" ht="15.75" hidden="false" customHeight="false" outlineLevel="0" collapsed="false">
      <c r="A165" s="91" t="n">
        <v>42938</v>
      </c>
      <c r="B165" s="8" t="s">
        <v>626</v>
      </c>
      <c r="C165" s="8"/>
      <c r="D165" s="102" t="n">
        <v>0.395833333333333</v>
      </c>
      <c r="E165" s="102" t="n">
        <v>0.395833333333333</v>
      </c>
      <c r="F165" s="8" t="s">
        <v>676</v>
      </c>
      <c r="G165" s="8" t="s">
        <v>676</v>
      </c>
      <c r="H165" s="19" t="n">
        <v>431000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7"/>
      <c r="AB165" s="7"/>
    </row>
    <row r="166" customFormat="false" ht="15.75" hidden="false" customHeight="false" outlineLevel="0" collapsed="false">
      <c r="A166" s="91" t="n">
        <v>42939</v>
      </c>
      <c r="B166" s="8" t="s">
        <v>626</v>
      </c>
      <c r="C166" s="8"/>
      <c r="D166" s="102" t="n">
        <v>0.395833333333333</v>
      </c>
      <c r="E166" s="102" t="n">
        <v>0.395833333333333</v>
      </c>
      <c r="F166" s="8" t="s">
        <v>677</v>
      </c>
      <c r="G166" s="8" t="s">
        <v>677</v>
      </c>
      <c r="H166" s="19" t="n">
        <v>431000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7"/>
      <c r="AB166" s="7"/>
    </row>
    <row r="167" customFormat="false" ht="15.75" hidden="false" customHeight="false" outlineLevel="0" collapsed="false">
      <c r="A167" s="91" t="n">
        <v>42940</v>
      </c>
      <c r="B167" s="8" t="s">
        <v>646</v>
      </c>
      <c r="C167" s="8"/>
      <c r="D167" s="102"/>
      <c r="E167" s="102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7"/>
      <c r="AB167" s="7"/>
    </row>
    <row r="168" customFormat="false" ht="15.75" hidden="false" customHeight="false" outlineLevel="0" collapsed="false">
      <c r="A168" s="91" t="n">
        <v>42941</v>
      </c>
      <c r="B168" s="8" t="s">
        <v>646</v>
      </c>
      <c r="C168" s="8"/>
      <c r="D168" s="102"/>
      <c r="E168" s="10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7"/>
      <c r="AB168" s="7"/>
    </row>
    <row r="169" customFormat="false" ht="15.75" hidden="false" customHeight="false" outlineLevel="0" collapsed="false">
      <c r="A169" s="91" t="n">
        <v>42942</v>
      </c>
      <c r="B169" s="8" t="s">
        <v>646</v>
      </c>
      <c r="C169" s="8"/>
      <c r="D169" s="102"/>
      <c r="E169" s="10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7"/>
      <c r="AB169" s="7"/>
    </row>
    <row r="170" customFormat="false" ht="15.75" hidden="false" customHeight="false" outlineLevel="0" collapsed="false">
      <c r="A170" s="91" t="n">
        <v>42943</v>
      </c>
      <c r="B170" s="8" t="s">
        <v>646</v>
      </c>
      <c r="C170" s="8"/>
      <c r="D170" s="102"/>
      <c r="E170" s="10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7"/>
      <c r="AB170" s="7"/>
    </row>
    <row r="171" customFormat="false" ht="15.75" hidden="false" customHeight="false" outlineLevel="0" collapsed="false">
      <c r="A171" s="91" t="n">
        <v>42944</v>
      </c>
      <c r="B171" s="8" t="s">
        <v>646</v>
      </c>
      <c r="C171" s="8"/>
      <c r="D171" s="102"/>
      <c r="E171" s="10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7"/>
      <c r="AB171" s="7"/>
    </row>
    <row r="172" customFormat="false" ht="15.75" hidden="false" customHeight="false" outlineLevel="0" collapsed="false">
      <c r="A172" s="91" t="n">
        <v>42945</v>
      </c>
      <c r="B172" s="8" t="s">
        <v>626</v>
      </c>
      <c r="C172" s="8"/>
      <c r="D172" s="102" t="n">
        <v>0.395833333333333</v>
      </c>
      <c r="E172" s="102" t="n">
        <v>0.395833333333333</v>
      </c>
      <c r="F172" s="8" t="s">
        <v>676</v>
      </c>
      <c r="G172" s="8" t="s">
        <v>676</v>
      </c>
      <c r="H172" s="19" t="n">
        <v>245000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7"/>
      <c r="AB172" s="7"/>
    </row>
    <row r="173" customFormat="false" ht="15.75" hidden="false" customHeight="false" outlineLevel="0" collapsed="false">
      <c r="A173" s="91" t="n">
        <v>42946</v>
      </c>
      <c r="B173" s="8" t="s">
        <v>626</v>
      </c>
      <c r="C173" s="8"/>
      <c r="D173" s="102" t="n">
        <v>0.395833333333333</v>
      </c>
      <c r="E173" s="102" t="n">
        <v>0.395833333333333</v>
      </c>
      <c r="F173" s="8" t="s">
        <v>677</v>
      </c>
      <c r="G173" s="8" t="s">
        <v>677</v>
      </c>
      <c r="H173" s="19" t="n">
        <v>278000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7"/>
      <c r="AB173" s="7"/>
    </row>
    <row r="174" customFormat="false" ht="15.75" hidden="false" customHeight="false" outlineLevel="0" collapsed="false">
      <c r="A174" s="91" t="n">
        <v>42952</v>
      </c>
      <c r="B174" s="8" t="s">
        <v>646</v>
      </c>
      <c r="C174" s="8"/>
      <c r="D174" s="102" t="n">
        <v>0.395833333333333</v>
      </c>
      <c r="E174" s="8" t="s">
        <v>23</v>
      </c>
      <c r="F174" s="8" t="s">
        <v>684</v>
      </c>
      <c r="G174" s="8" t="s">
        <v>23</v>
      </c>
      <c r="H174" s="8" t="s">
        <v>23</v>
      </c>
      <c r="I174" s="8" t="s">
        <v>685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7"/>
      <c r="AB174" s="7"/>
    </row>
    <row r="175" customFormat="false" ht="15.75" hidden="false" customHeight="false" outlineLevel="0" collapsed="false">
      <c r="A175" s="91" t="n">
        <v>42953</v>
      </c>
      <c r="B175" s="8" t="s">
        <v>646</v>
      </c>
      <c r="C175" s="8"/>
      <c r="D175" s="102" t="n">
        <v>0.395833333333333</v>
      </c>
      <c r="E175" s="8" t="s">
        <v>23</v>
      </c>
      <c r="F175" s="8" t="s">
        <v>686</v>
      </c>
      <c r="G175" s="8" t="s">
        <v>23</v>
      </c>
      <c r="H175" s="8" t="s">
        <v>23</v>
      </c>
      <c r="I175" s="8" t="s">
        <v>685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7"/>
      <c r="AB175" s="7"/>
    </row>
    <row r="176" customFormat="false" ht="15.75" hidden="false" customHeight="false" outlineLevel="0" collapsed="false">
      <c r="A176" s="91" t="n">
        <v>42959</v>
      </c>
      <c r="B176" s="8" t="s">
        <v>646</v>
      </c>
      <c r="C176" s="8" t="s">
        <v>687</v>
      </c>
      <c r="D176" s="102" t="n">
        <v>0.395833333333333</v>
      </c>
      <c r="E176" s="8" t="s">
        <v>23</v>
      </c>
      <c r="F176" s="8" t="s">
        <v>684</v>
      </c>
      <c r="G176" s="8" t="s">
        <v>23</v>
      </c>
      <c r="H176" s="8" t="s">
        <v>23</v>
      </c>
      <c r="I176" s="8" t="s">
        <v>688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7"/>
      <c r="AB176" s="7"/>
    </row>
    <row r="177" customFormat="false" ht="15.75" hidden="false" customHeight="false" outlineLevel="0" collapsed="false">
      <c r="A177" s="91" t="n">
        <v>42960</v>
      </c>
      <c r="B177" s="8" t="s">
        <v>626</v>
      </c>
      <c r="C177" s="8"/>
      <c r="D177" s="102" t="n">
        <v>0.395833333333333</v>
      </c>
      <c r="E177" s="8" t="s">
        <v>23</v>
      </c>
      <c r="F177" s="8" t="s">
        <v>686</v>
      </c>
      <c r="G177" s="8" t="s">
        <v>686</v>
      </c>
      <c r="H177" s="19" t="n">
        <v>369000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7"/>
      <c r="AB177" s="7"/>
    </row>
    <row r="178" customFormat="false" ht="15.75" hidden="false" customHeight="false" outlineLevel="0" collapsed="false">
      <c r="A178" s="91" t="n">
        <v>42966</v>
      </c>
      <c r="B178" s="8" t="s">
        <v>626</v>
      </c>
      <c r="C178" s="8"/>
      <c r="D178" s="102" t="n">
        <v>0.395833333333333</v>
      </c>
      <c r="E178" s="102" t="n">
        <v>0.395833333333333</v>
      </c>
      <c r="F178" s="8" t="s">
        <v>684</v>
      </c>
      <c r="G178" s="8" t="s">
        <v>684</v>
      </c>
      <c r="H178" s="19" t="n">
        <v>440000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7"/>
      <c r="AB178" s="7"/>
    </row>
    <row r="179" customFormat="false" ht="15.75" hidden="false" customHeight="false" outlineLevel="0" collapsed="false">
      <c r="A179" s="91" t="n">
        <v>42967</v>
      </c>
      <c r="B179" s="8" t="s">
        <v>626</v>
      </c>
      <c r="C179" s="8"/>
      <c r="D179" s="102" t="n">
        <v>0.395833333333333</v>
      </c>
      <c r="E179" s="102" t="n">
        <v>0.395833333333333</v>
      </c>
      <c r="F179" s="8" t="s">
        <v>686</v>
      </c>
      <c r="G179" s="8" t="s">
        <v>686</v>
      </c>
      <c r="H179" s="19" t="n">
        <v>907000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7"/>
      <c r="AB179" s="7"/>
    </row>
    <row r="180" customFormat="false" ht="15.75" hidden="false" customHeight="false" outlineLevel="0" collapsed="false">
      <c r="A180" s="91" t="n">
        <v>42973</v>
      </c>
      <c r="B180" s="8" t="s">
        <v>626</v>
      </c>
      <c r="C180" s="8"/>
      <c r="D180" s="102" t="n">
        <v>0.395833333333333</v>
      </c>
      <c r="E180" s="102" t="n">
        <v>0.395833333333333</v>
      </c>
      <c r="F180" s="8" t="s">
        <v>689</v>
      </c>
      <c r="G180" s="8" t="s">
        <v>689</v>
      </c>
      <c r="H180" s="19" t="n">
        <v>726000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7"/>
      <c r="AB180" s="7"/>
    </row>
    <row r="181" customFormat="false" ht="15.75" hidden="false" customHeight="false" outlineLevel="0" collapsed="false">
      <c r="A181" s="91" t="n">
        <v>42974</v>
      </c>
      <c r="B181" s="8" t="s">
        <v>626</v>
      </c>
      <c r="C181" s="8"/>
      <c r="D181" s="102" t="n">
        <v>0.395833333333333</v>
      </c>
      <c r="E181" s="102" t="n">
        <v>0.395833333333333</v>
      </c>
      <c r="F181" s="8" t="s">
        <v>690</v>
      </c>
      <c r="G181" s="8" t="s">
        <v>690</v>
      </c>
      <c r="H181" s="19" t="n">
        <v>573000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7"/>
      <c r="AB181" s="7"/>
    </row>
    <row r="182" customFormat="false" ht="15.75" hidden="false" customHeight="false" outlineLevel="0" collapsed="false">
      <c r="A182" s="91" t="n">
        <v>42980</v>
      </c>
      <c r="B182" s="8" t="s">
        <v>626</v>
      </c>
      <c r="C182" s="8"/>
      <c r="D182" s="102" t="n">
        <v>0.395833333333333</v>
      </c>
      <c r="E182" s="102" t="n">
        <v>0.395833333333333</v>
      </c>
      <c r="F182" s="8" t="s">
        <v>689</v>
      </c>
      <c r="G182" s="8" t="s">
        <v>689</v>
      </c>
      <c r="H182" s="19" t="n">
        <v>348000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7"/>
      <c r="AB182" s="7"/>
    </row>
    <row r="183" customFormat="false" ht="15.75" hidden="false" customHeight="false" outlineLevel="0" collapsed="false">
      <c r="A183" s="91" t="n">
        <v>42981</v>
      </c>
      <c r="B183" s="8" t="s">
        <v>626</v>
      </c>
      <c r="C183" s="8"/>
      <c r="D183" s="102" t="n">
        <v>0.395833333333333</v>
      </c>
      <c r="E183" s="102" t="n">
        <v>0.395833333333333</v>
      </c>
      <c r="F183" s="8" t="s">
        <v>690</v>
      </c>
      <c r="G183" s="8" t="s">
        <v>690</v>
      </c>
      <c r="H183" s="19" t="n">
        <v>358000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7"/>
      <c r="AB183" s="7"/>
    </row>
    <row r="184" customFormat="false" ht="15.75" hidden="false" customHeight="false" outlineLevel="0" collapsed="false">
      <c r="A184" s="91" t="n">
        <v>42987</v>
      </c>
      <c r="B184" s="8" t="s">
        <v>626</v>
      </c>
      <c r="C184" s="8"/>
      <c r="D184" s="102" t="n">
        <v>0.375</v>
      </c>
      <c r="E184" s="102" t="n">
        <v>0.375</v>
      </c>
      <c r="F184" s="8" t="s">
        <v>691</v>
      </c>
      <c r="G184" s="8" t="s">
        <v>691</v>
      </c>
      <c r="H184" s="19" t="n">
        <v>554000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7"/>
      <c r="AB184" s="7"/>
    </row>
    <row r="185" customFormat="false" ht="15.75" hidden="false" customHeight="false" outlineLevel="0" collapsed="false">
      <c r="A185" s="91" t="n">
        <v>42988</v>
      </c>
      <c r="B185" s="8" t="s">
        <v>626</v>
      </c>
      <c r="C185" s="8"/>
      <c r="D185" s="102" t="n">
        <v>0.375</v>
      </c>
      <c r="E185" s="102" t="n">
        <v>0.375</v>
      </c>
      <c r="F185" s="8" t="s">
        <v>692</v>
      </c>
      <c r="G185" s="8" t="s">
        <v>692</v>
      </c>
      <c r="H185" s="19" t="n">
        <v>372000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7"/>
      <c r="AB185" s="7"/>
    </row>
    <row r="186" customFormat="false" ht="15.75" hidden="false" customHeight="false" outlineLevel="0" collapsed="false">
      <c r="A186" s="91" t="n">
        <v>42994</v>
      </c>
      <c r="B186" s="8" t="s">
        <v>626</v>
      </c>
      <c r="C186" s="8"/>
      <c r="D186" s="102" t="n">
        <v>0.375</v>
      </c>
      <c r="E186" s="102" t="n">
        <v>0.375</v>
      </c>
      <c r="F186" s="8" t="s">
        <v>691</v>
      </c>
      <c r="G186" s="8" t="s">
        <v>691</v>
      </c>
      <c r="H186" s="19" t="n">
        <v>307000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7"/>
      <c r="AB186" s="7"/>
    </row>
    <row r="187" customFormat="false" ht="15.75" hidden="false" customHeight="false" outlineLevel="0" collapsed="false">
      <c r="A187" s="91" t="n">
        <v>42995</v>
      </c>
      <c r="B187" s="8" t="s">
        <v>626</v>
      </c>
      <c r="C187" s="8"/>
      <c r="D187" s="102" t="n">
        <v>0.375</v>
      </c>
      <c r="E187" s="102" t="n">
        <v>0.375</v>
      </c>
      <c r="F187" s="8" t="s">
        <v>692</v>
      </c>
      <c r="G187" s="8" t="s">
        <v>692</v>
      </c>
      <c r="H187" s="19" t="n">
        <v>626000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7"/>
      <c r="AB187" s="7"/>
    </row>
    <row r="188" customFormat="false" ht="15.75" hidden="false" customHeight="false" outlineLevel="0" collapsed="false">
      <c r="A188" s="91" t="n">
        <v>43001</v>
      </c>
      <c r="B188" s="8" t="s">
        <v>626</v>
      </c>
      <c r="C188" s="8"/>
      <c r="D188" s="102" t="n">
        <v>0.375</v>
      </c>
      <c r="E188" s="102" t="n">
        <v>0.375</v>
      </c>
      <c r="F188" s="8" t="s">
        <v>693</v>
      </c>
      <c r="G188" s="8" t="s">
        <v>693</v>
      </c>
      <c r="H188" s="19" t="n">
        <v>527000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7"/>
      <c r="AB188" s="7"/>
    </row>
    <row r="189" customFormat="false" ht="15.75" hidden="false" customHeight="false" outlineLevel="0" collapsed="false">
      <c r="A189" s="91" t="n">
        <v>43002</v>
      </c>
      <c r="B189" s="8" t="s">
        <v>626</v>
      </c>
      <c r="C189" s="8"/>
      <c r="D189" s="102" t="n">
        <v>0.375</v>
      </c>
      <c r="E189" s="102" t="n">
        <v>0.375</v>
      </c>
      <c r="F189" s="8" t="s">
        <v>694</v>
      </c>
      <c r="G189" s="8" t="s">
        <v>694</v>
      </c>
      <c r="H189" s="19" t="n">
        <v>672000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7"/>
      <c r="AB189" s="7"/>
    </row>
    <row r="190" customFormat="false" ht="15.75" hidden="false" customHeight="false" outlineLevel="0" collapsed="false">
      <c r="A190" s="91" t="n">
        <v>43008</v>
      </c>
      <c r="B190" s="8" t="s">
        <v>626</v>
      </c>
      <c r="C190" s="8"/>
      <c r="D190" s="102" t="n">
        <v>0.375</v>
      </c>
      <c r="E190" s="102" t="n">
        <v>0.375</v>
      </c>
      <c r="F190" s="8" t="s">
        <v>693</v>
      </c>
      <c r="G190" s="8" t="s">
        <v>693</v>
      </c>
      <c r="H190" s="19" t="n">
        <v>355000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7"/>
      <c r="AB190" s="7"/>
    </row>
    <row r="191" customFormat="false" ht="15.75" hidden="false" customHeight="false" outlineLevel="0" collapsed="false">
      <c r="A191" s="91" t="n">
        <v>43009</v>
      </c>
      <c r="B191" s="8" t="s">
        <v>626</v>
      </c>
      <c r="C191" s="8"/>
      <c r="D191" s="102" t="n">
        <v>0.375</v>
      </c>
      <c r="E191" s="102" t="n">
        <v>0.375</v>
      </c>
      <c r="F191" s="8" t="s">
        <v>694</v>
      </c>
      <c r="G191" s="8" t="s">
        <v>694</v>
      </c>
      <c r="H191" s="19" t="n">
        <v>412000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7"/>
      <c r="AB191" s="7"/>
    </row>
    <row r="192" customFormat="false" ht="15.75" hidden="false" customHeight="false" outlineLevel="0" collapsed="false">
      <c r="A192" s="91" t="n">
        <v>43015</v>
      </c>
      <c r="B192" s="8" t="s">
        <v>626</v>
      </c>
      <c r="C192" s="8"/>
      <c r="D192" s="102" t="n">
        <v>0.375</v>
      </c>
      <c r="E192" s="102" t="n">
        <v>0.375</v>
      </c>
      <c r="F192" s="8" t="s">
        <v>695</v>
      </c>
      <c r="G192" s="8" t="s">
        <v>695</v>
      </c>
      <c r="H192" s="19" t="n">
        <v>434000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7"/>
      <c r="AB192" s="7"/>
    </row>
    <row r="193" customFormat="false" ht="15.75" hidden="false" customHeight="false" outlineLevel="0" collapsed="false">
      <c r="A193" s="91" t="n">
        <v>43016</v>
      </c>
      <c r="B193" s="8" t="s">
        <v>626</v>
      </c>
      <c r="C193" s="8"/>
      <c r="D193" s="102" t="n">
        <v>0.375</v>
      </c>
      <c r="E193" s="102" t="n">
        <v>0.375</v>
      </c>
      <c r="F193" s="8" t="s">
        <v>696</v>
      </c>
      <c r="G193" s="8" t="s">
        <v>696</v>
      </c>
      <c r="H193" s="19" t="n">
        <v>219000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7"/>
      <c r="AB193" s="7"/>
    </row>
    <row r="194" customFormat="false" ht="15.75" hidden="false" customHeight="false" outlineLevel="0" collapsed="false">
      <c r="A194" s="91" t="n">
        <v>43022</v>
      </c>
      <c r="B194" s="8" t="s">
        <v>646</v>
      </c>
      <c r="C194" s="8"/>
      <c r="D194" s="102" t="n">
        <v>0.375</v>
      </c>
      <c r="E194" s="103" t="s">
        <v>23</v>
      </c>
      <c r="F194" s="8" t="s">
        <v>695</v>
      </c>
      <c r="G194" s="8" t="s">
        <v>695</v>
      </c>
      <c r="H194" s="103" t="s">
        <v>23</v>
      </c>
      <c r="I194" s="8" t="s">
        <v>697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7"/>
      <c r="AB194" s="7"/>
    </row>
    <row r="195" customFormat="false" ht="15.75" hidden="false" customHeight="false" outlineLevel="0" collapsed="false">
      <c r="A195" s="91" t="n">
        <v>43023</v>
      </c>
      <c r="B195" s="8" t="s">
        <v>626</v>
      </c>
      <c r="C195" s="8"/>
      <c r="D195" s="102" t="n">
        <v>0.375</v>
      </c>
      <c r="E195" s="102" t="n">
        <v>0.375</v>
      </c>
      <c r="F195" s="8" t="s">
        <v>696</v>
      </c>
      <c r="G195" s="8" t="s">
        <v>695</v>
      </c>
      <c r="H195" s="19" t="n">
        <v>352000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7"/>
      <c r="AB195" s="7"/>
    </row>
    <row r="196" customFormat="false" ht="15.75" hidden="false" customHeight="false" outlineLevel="0" collapsed="false">
      <c r="A196" s="91" t="n">
        <v>43029</v>
      </c>
      <c r="B196" s="8" t="s">
        <v>626</v>
      </c>
      <c r="C196" s="8"/>
      <c r="D196" s="102" t="n">
        <v>0.375</v>
      </c>
      <c r="E196" s="102" t="n">
        <v>0.375</v>
      </c>
      <c r="F196" s="8" t="s">
        <v>698</v>
      </c>
      <c r="G196" s="8" t="s">
        <v>698</v>
      </c>
      <c r="H196" s="19" t="n">
        <v>358000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7"/>
      <c r="AB196" s="7"/>
    </row>
    <row r="197" customFormat="false" ht="15.75" hidden="false" customHeight="false" outlineLevel="0" collapsed="false">
      <c r="A197" s="91" t="n">
        <v>43030</v>
      </c>
      <c r="B197" s="8" t="s">
        <v>626</v>
      </c>
      <c r="C197" s="8"/>
      <c r="D197" s="102" t="n">
        <v>0.375</v>
      </c>
      <c r="E197" s="102" t="n">
        <v>0.375</v>
      </c>
      <c r="F197" s="8" t="s">
        <v>699</v>
      </c>
      <c r="G197" s="8" t="s">
        <v>699</v>
      </c>
      <c r="H197" s="19" t="n">
        <v>477000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7"/>
      <c r="AB197" s="7"/>
    </row>
    <row r="198" customFormat="false" ht="15.75" hidden="false" customHeight="false" outlineLevel="0" collapsed="false">
      <c r="A198" s="91" t="n">
        <v>43036</v>
      </c>
      <c r="B198" s="8" t="s">
        <v>626</v>
      </c>
      <c r="C198" s="8"/>
      <c r="D198" s="102" t="n">
        <v>0.375</v>
      </c>
      <c r="E198" s="102" t="n">
        <v>0.375</v>
      </c>
      <c r="F198" s="8" t="s">
        <v>698</v>
      </c>
      <c r="G198" s="8" t="s">
        <v>698</v>
      </c>
      <c r="H198" s="19" t="n">
        <v>524000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7"/>
      <c r="AB198" s="7"/>
    </row>
    <row r="199" customFormat="false" ht="15.75" hidden="false" customHeight="false" outlineLevel="0" collapsed="false">
      <c r="A199" s="91" t="n">
        <v>43037</v>
      </c>
      <c r="B199" s="8" t="s">
        <v>626</v>
      </c>
      <c r="C199" s="8"/>
      <c r="D199" s="102" t="n">
        <v>0.375</v>
      </c>
      <c r="E199" s="102" t="n">
        <v>0.375</v>
      </c>
      <c r="F199" s="8" t="s">
        <v>699</v>
      </c>
      <c r="G199" s="8" t="s">
        <v>699</v>
      </c>
      <c r="H199" s="19" t="n">
        <v>918000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7"/>
      <c r="AB199" s="7"/>
    </row>
    <row r="200" customFormat="false" ht="15.75" hidden="false" customHeight="false" outlineLevel="0" collapsed="false">
      <c r="A200" s="91" t="n">
        <v>43043</v>
      </c>
      <c r="B200" s="8" t="s">
        <v>626</v>
      </c>
      <c r="C200" s="8"/>
      <c r="D200" s="102" t="n">
        <v>0.375</v>
      </c>
      <c r="E200" s="102" t="n">
        <v>0.375</v>
      </c>
      <c r="F200" s="8" t="s">
        <v>672</v>
      </c>
      <c r="G200" s="8" t="s">
        <v>672</v>
      </c>
      <c r="H200" s="19" t="n">
        <v>547000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7"/>
      <c r="AB200" s="7"/>
    </row>
    <row r="201" customFormat="false" ht="15.75" hidden="false" customHeight="false" outlineLevel="0" collapsed="false">
      <c r="A201" s="91" t="n">
        <v>43044</v>
      </c>
      <c r="B201" s="8" t="s">
        <v>626</v>
      </c>
      <c r="C201" s="8"/>
      <c r="D201" s="102" t="n">
        <v>0.375</v>
      </c>
      <c r="E201" s="102" t="n">
        <v>0.375</v>
      </c>
      <c r="F201" s="8" t="s">
        <v>673</v>
      </c>
      <c r="G201" s="8" t="s">
        <v>673</v>
      </c>
      <c r="H201" s="19" t="n">
        <v>216000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7"/>
      <c r="AB201" s="7"/>
    </row>
    <row r="202" customFormat="false" ht="15.75" hidden="false" customHeight="false" outlineLevel="0" collapsed="false">
      <c r="A202" s="91" t="n">
        <v>43050</v>
      </c>
      <c r="B202" s="8" t="s">
        <v>626</v>
      </c>
      <c r="C202" s="8"/>
      <c r="D202" s="102" t="n">
        <v>0.375</v>
      </c>
      <c r="E202" s="102" t="n">
        <v>0.375</v>
      </c>
      <c r="F202" s="8" t="s">
        <v>672</v>
      </c>
      <c r="G202" s="8" t="s">
        <v>672</v>
      </c>
      <c r="H202" s="19" t="n">
        <v>316000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7"/>
      <c r="AB202" s="7"/>
    </row>
    <row r="203" customFormat="false" ht="15.75" hidden="false" customHeight="false" outlineLevel="0" collapsed="false">
      <c r="A203" s="91" t="n">
        <v>43051</v>
      </c>
      <c r="B203" s="8" t="s">
        <v>626</v>
      </c>
      <c r="C203" s="8"/>
      <c r="D203" s="102" t="n">
        <v>0.375</v>
      </c>
      <c r="E203" s="102" t="n">
        <v>0.375</v>
      </c>
      <c r="F203" s="8" t="s">
        <v>673</v>
      </c>
      <c r="G203" s="8" t="s">
        <v>673</v>
      </c>
      <c r="H203" s="19" t="n">
        <v>460000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7"/>
      <c r="AB203" s="7"/>
    </row>
    <row r="204" customFormat="false" ht="15.75" hidden="false" customHeight="false" outlineLevel="0" collapsed="false">
      <c r="A204" s="91" t="n">
        <v>43057</v>
      </c>
      <c r="B204" s="8" t="s">
        <v>626</v>
      </c>
      <c r="C204" s="8"/>
      <c r="D204" s="102" t="n">
        <v>0.375</v>
      </c>
      <c r="E204" s="102" t="n">
        <v>0.375</v>
      </c>
      <c r="F204" s="8" t="s">
        <v>670</v>
      </c>
      <c r="G204" s="8" t="s">
        <v>670</v>
      </c>
      <c r="H204" s="19" t="n">
        <v>721000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7"/>
      <c r="AB204" s="7"/>
    </row>
    <row r="205" customFormat="false" ht="15.75" hidden="false" customHeight="false" outlineLevel="0" collapsed="false">
      <c r="A205" s="91" t="n">
        <v>43058</v>
      </c>
      <c r="B205" s="8" t="s">
        <v>626</v>
      </c>
      <c r="C205" s="8"/>
      <c r="D205" s="102" t="n">
        <v>0.375</v>
      </c>
      <c r="E205" s="102" t="n">
        <v>0.375</v>
      </c>
      <c r="F205" s="8" t="s">
        <v>671</v>
      </c>
      <c r="G205" s="8" t="s">
        <v>671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7"/>
      <c r="AB205" s="7"/>
    </row>
    <row r="206" customFormat="false" ht="15.75" hidden="false" customHeight="false" outlineLevel="0" collapsed="false">
      <c r="A206" s="91" t="n">
        <v>43064</v>
      </c>
      <c r="B206" s="8" t="s">
        <v>646</v>
      </c>
      <c r="C206" s="8"/>
      <c r="D206" s="102" t="n">
        <v>0.375</v>
      </c>
      <c r="E206" s="8" t="s">
        <v>23</v>
      </c>
      <c r="F206" s="8" t="s">
        <v>691</v>
      </c>
      <c r="G206" s="8" t="s">
        <v>23</v>
      </c>
      <c r="H206" s="8" t="s">
        <v>23</v>
      </c>
      <c r="I206" s="8" t="s">
        <v>700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7"/>
      <c r="AB206" s="7"/>
    </row>
    <row r="207" customFormat="false" ht="15.75" hidden="false" customHeight="false" outlineLevel="0" collapsed="false">
      <c r="A207" s="91" t="n">
        <v>43065</v>
      </c>
      <c r="B207" s="8" t="s">
        <v>626</v>
      </c>
      <c r="C207" s="8"/>
      <c r="D207" s="102" t="n">
        <v>0.375</v>
      </c>
      <c r="E207" s="102" t="n">
        <v>0.375</v>
      </c>
      <c r="F207" s="8" t="s">
        <v>692</v>
      </c>
      <c r="G207" s="8" t="s">
        <v>692</v>
      </c>
      <c r="H207" s="19" t="n">
        <v>742000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7"/>
      <c r="AB207" s="7"/>
    </row>
    <row r="208" customFormat="false" ht="15.75" hidden="false" customHeight="false" outlineLevel="0" collapsed="false">
      <c r="A208" s="91" t="n">
        <v>43071</v>
      </c>
      <c r="B208" s="8" t="s">
        <v>626</v>
      </c>
      <c r="C208" s="8"/>
      <c r="D208" s="102" t="n">
        <v>0.395833333333333</v>
      </c>
      <c r="E208" s="102" t="n">
        <v>0.395833333333333</v>
      </c>
      <c r="F208" s="8" t="s">
        <v>691</v>
      </c>
      <c r="G208" s="8" t="s">
        <v>691</v>
      </c>
      <c r="H208" s="19" t="n">
        <v>363000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7"/>
      <c r="AB208" s="7"/>
    </row>
    <row r="209" customFormat="false" ht="15.75" hidden="false" customHeight="false" outlineLevel="0" collapsed="false">
      <c r="A209" s="91" t="n">
        <v>43072</v>
      </c>
      <c r="B209" s="8" t="s">
        <v>626</v>
      </c>
      <c r="C209" s="8"/>
      <c r="D209" s="102" t="n">
        <v>0.395833333333333</v>
      </c>
      <c r="E209" s="102" t="n">
        <v>0.395833333333333</v>
      </c>
      <c r="F209" s="8" t="s">
        <v>692</v>
      </c>
      <c r="G209" s="8" t="s">
        <v>692</v>
      </c>
      <c r="H209" s="19" t="n">
        <v>346000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7"/>
      <c r="AB209" s="7"/>
    </row>
    <row r="210" customFormat="false" ht="15.75" hidden="false" customHeight="false" outlineLevel="0" collapsed="false">
      <c r="A210" s="91" t="n">
        <v>43078</v>
      </c>
      <c r="B210" s="8" t="s">
        <v>646</v>
      </c>
      <c r="C210" s="8"/>
      <c r="D210" s="102" t="n">
        <v>0.395833333333333</v>
      </c>
      <c r="E210" s="8" t="s">
        <v>23</v>
      </c>
      <c r="F210" s="8" t="s">
        <v>676</v>
      </c>
      <c r="G210" s="8" t="s">
        <v>23</v>
      </c>
      <c r="H210" s="8" t="s">
        <v>23</v>
      </c>
      <c r="I210" s="8" t="s">
        <v>701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7"/>
      <c r="AB210" s="7"/>
    </row>
    <row r="211" customFormat="false" ht="15.75" hidden="false" customHeight="false" outlineLevel="0" collapsed="false">
      <c r="A211" s="91" t="n">
        <v>43079</v>
      </c>
      <c r="B211" s="8" t="s">
        <v>626</v>
      </c>
      <c r="C211" s="8"/>
      <c r="D211" s="102" t="n">
        <v>0.395833333333333</v>
      </c>
      <c r="E211" s="102" t="n">
        <v>0.395833333333333</v>
      </c>
      <c r="F211" s="8" t="s">
        <v>677</v>
      </c>
      <c r="G211" s="8" t="s">
        <v>677</v>
      </c>
      <c r="H211" s="19" t="n">
        <v>340000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7"/>
      <c r="AB211" s="7"/>
    </row>
    <row r="212" customFormat="false" ht="15.75" hidden="false" customHeight="false" outlineLevel="0" collapsed="false">
      <c r="A212" s="91" t="n">
        <v>43085</v>
      </c>
      <c r="B212" s="8" t="s">
        <v>626</v>
      </c>
      <c r="C212" s="8"/>
      <c r="D212" s="102" t="n">
        <v>0.395833333333333</v>
      </c>
      <c r="E212" s="102" t="n">
        <v>0.395833333333333</v>
      </c>
      <c r="F212" s="8" t="s">
        <v>676</v>
      </c>
      <c r="G212" s="8" t="s">
        <v>676</v>
      </c>
      <c r="H212" s="19" t="n">
        <v>226000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7"/>
      <c r="AB212" s="7"/>
    </row>
    <row r="213" customFormat="false" ht="15.75" hidden="false" customHeight="false" outlineLevel="0" collapsed="false">
      <c r="A213" s="91" t="n">
        <v>43086</v>
      </c>
      <c r="B213" s="8" t="s">
        <v>626</v>
      </c>
      <c r="C213" s="8"/>
      <c r="D213" s="102" t="n">
        <v>0.395833333333333</v>
      </c>
      <c r="E213" s="102" t="n">
        <v>0.395833333333333</v>
      </c>
      <c r="F213" s="8" t="s">
        <v>677</v>
      </c>
      <c r="G213" s="8" t="s">
        <v>677</v>
      </c>
      <c r="H213" s="19" t="n">
        <v>321000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7"/>
      <c r="AB213" s="7"/>
    </row>
    <row r="214" customFormat="false" ht="15.75" hidden="false" customHeight="false" outlineLevel="0" collapsed="false">
      <c r="A214" s="91" t="n">
        <v>43092</v>
      </c>
      <c r="B214" s="8" t="s">
        <v>626</v>
      </c>
      <c r="C214" s="8"/>
      <c r="D214" s="102" t="n">
        <v>0.395833333333333</v>
      </c>
      <c r="E214" s="102" t="n">
        <v>0.395833333333333</v>
      </c>
      <c r="F214" s="8" t="s">
        <v>684</v>
      </c>
      <c r="G214" s="8" t="s">
        <v>684</v>
      </c>
      <c r="H214" s="19" t="n">
        <v>264000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7"/>
      <c r="AB214" s="7"/>
    </row>
    <row r="215" customFormat="false" ht="15.75" hidden="false" customHeight="false" outlineLevel="0" collapsed="false">
      <c r="A215" s="91" t="n">
        <v>43093</v>
      </c>
      <c r="B215" s="8" t="s">
        <v>626</v>
      </c>
      <c r="C215" s="8"/>
      <c r="D215" s="102" t="n">
        <v>0.395833333333333</v>
      </c>
      <c r="E215" s="102" t="n">
        <v>0.395833333333333</v>
      </c>
      <c r="F215" s="8" t="s">
        <v>686</v>
      </c>
      <c r="G215" s="8" t="s">
        <v>686</v>
      </c>
      <c r="H215" s="19" t="n">
        <v>323000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7"/>
      <c r="AB215" s="7"/>
    </row>
    <row r="216" customFormat="false" ht="15.75" hidden="false" customHeight="false" outlineLevel="0" collapsed="false">
      <c r="A216" s="91" t="n">
        <v>43099</v>
      </c>
      <c r="B216" s="8" t="s">
        <v>626</v>
      </c>
      <c r="C216" s="8"/>
      <c r="D216" s="102" t="n">
        <v>0.395833333333333</v>
      </c>
      <c r="E216" s="102" t="n">
        <v>0.395833333333333</v>
      </c>
      <c r="F216" s="8" t="s">
        <v>684</v>
      </c>
      <c r="G216" s="8" t="s">
        <v>684</v>
      </c>
      <c r="H216" s="19" t="n">
        <v>210000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7"/>
      <c r="AB216" s="7"/>
    </row>
    <row r="217" customFormat="false" ht="15.75" hidden="false" customHeight="false" outlineLevel="0" collapsed="false">
      <c r="A217" s="91" t="n">
        <v>43100</v>
      </c>
      <c r="B217" s="8" t="s">
        <v>626</v>
      </c>
      <c r="C217" s="8"/>
      <c r="D217" s="102" t="n">
        <v>0.395833333333333</v>
      </c>
      <c r="E217" s="102" t="n">
        <v>0.395833333333333</v>
      </c>
      <c r="F217" s="8" t="s">
        <v>686</v>
      </c>
      <c r="G217" s="8" t="s">
        <v>686</v>
      </c>
      <c r="H217" s="19" t="n">
        <v>198000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7"/>
      <c r="AB217" s="7"/>
    </row>
    <row r="218" customFormat="false" ht="15.75" hidden="false" customHeight="false" outlineLevel="0" collapsed="false">
      <c r="A218" s="91" t="n">
        <v>43106</v>
      </c>
      <c r="B218" s="8" t="s">
        <v>626</v>
      </c>
      <c r="C218" s="8"/>
      <c r="D218" s="102" t="n">
        <v>0.395833333333333</v>
      </c>
      <c r="E218" s="102" t="n">
        <v>0.395833333333333</v>
      </c>
      <c r="F218" s="8" t="s">
        <v>678</v>
      </c>
      <c r="G218" s="8" t="s">
        <v>678</v>
      </c>
      <c r="H218" s="19" t="n">
        <v>403000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7"/>
      <c r="AB218" s="7"/>
    </row>
    <row r="219" customFormat="false" ht="15.75" hidden="false" customHeight="false" outlineLevel="0" collapsed="false">
      <c r="A219" s="91" t="n">
        <v>43107</v>
      </c>
      <c r="B219" s="8" t="s">
        <v>626</v>
      </c>
      <c r="C219" s="8"/>
      <c r="D219" s="102" t="n">
        <v>0.395833333333333</v>
      </c>
      <c r="E219" s="102" t="n">
        <v>0.395833333333333</v>
      </c>
      <c r="F219" s="8" t="s">
        <v>679</v>
      </c>
      <c r="G219" s="8" t="s">
        <v>679</v>
      </c>
      <c r="H219" s="57" t="n">
        <v>396000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7"/>
      <c r="AB219" s="7"/>
    </row>
    <row r="220" customFormat="false" ht="15.75" hidden="false" customHeight="false" outlineLevel="0" collapsed="false">
      <c r="A220" s="91" t="n">
        <v>43113</v>
      </c>
      <c r="B220" s="8" t="s">
        <v>626</v>
      </c>
      <c r="C220" s="8"/>
      <c r="D220" s="102" t="n">
        <v>0.395833333333333</v>
      </c>
      <c r="E220" s="102" t="n">
        <v>0.395833333333333</v>
      </c>
      <c r="F220" s="8" t="s">
        <v>678</v>
      </c>
      <c r="G220" s="8" t="s">
        <v>678</v>
      </c>
      <c r="H220" s="19" t="n">
        <v>330000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7"/>
      <c r="AB220" s="7"/>
    </row>
    <row r="221" customFormat="false" ht="15.75" hidden="false" customHeight="false" outlineLevel="0" collapsed="false">
      <c r="A221" s="91" t="n">
        <v>43114</v>
      </c>
      <c r="B221" s="8" t="s">
        <v>626</v>
      </c>
      <c r="C221" s="8"/>
      <c r="D221" s="102" t="n">
        <v>0.395833333333333</v>
      </c>
      <c r="E221" s="102" t="n">
        <v>0.395833333333333</v>
      </c>
      <c r="F221" s="8" t="s">
        <v>679</v>
      </c>
      <c r="G221" s="8" t="s">
        <v>679</v>
      </c>
      <c r="H221" s="19" t="n">
        <v>733000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7"/>
      <c r="AB221" s="7"/>
    </row>
    <row r="222" customFormat="false" ht="15.75" hidden="false" customHeight="false" outlineLevel="0" collapsed="false">
      <c r="A222" s="91" t="n">
        <v>43120</v>
      </c>
      <c r="B222" s="8" t="s">
        <v>626</v>
      </c>
      <c r="C222" s="8"/>
      <c r="D222" s="102" t="n">
        <v>0.395833333333333</v>
      </c>
      <c r="E222" s="102" t="n">
        <v>0.395833333333333</v>
      </c>
      <c r="F222" s="8" t="s">
        <v>674</v>
      </c>
      <c r="G222" s="8" t="s">
        <v>674</v>
      </c>
      <c r="H222" s="19" t="n">
        <v>308000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7"/>
      <c r="AB222" s="7"/>
    </row>
    <row r="223" customFormat="false" ht="15.75" hidden="false" customHeight="false" outlineLevel="0" collapsed="false">
      <c r="A223" s="91" t="n">
        <v>43121</v>
      </c>
      <c r="B223" s="8" t="s">
        <v>626</v>
      </c>
      <c r="C223" s="8"/>
      <c r="D223" s="102" t="n">
        <v>0.395833333333333</v>
      </c>
      <c r="E223" s="102" t="n">
        <v>0.395833333333333</v>
      </c>
      <c r="F223" s="8" t="s">
        <v>675</v>
      </c>
      <c r="G223" s="8" t="s">
        <v>675</v>
      </c>
      <c r="H223" s="19" t="n">
        <v>299000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7"/>
      <c r="AB223" s="7"/>
    </row>
    <row r="224" customFormat="false" ht="15.75" hidden="false" customHeight="false" outlineLevel="0" collapsed="false">
      <c r="A224" s="91" t="n">
        <v>43127</v>
      </c>
      <c r="B224" s="8" t="s">
        <v>626</v>
      </c>
      <c r="C224" s="8"/>
      <c r="D224" s="102" t="n">
        <v>0.395833333333333</v>
      </c>
      <c r="E224" s="102" t="n">
        <v>0.395833333333333</v>
      </c>
      <c r="F224" s="8" t="s">
        <v>680</v>
      </c>
      <c r="G224" s="8" t="s">
        <v>680</v>
      </c>
      <c r="H224" s="19" t="n">
        <v>437000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7"/>
      <c r="AB224" s="7"/>
    </row>
    <row r="225" customFormat="false" ht="15.75" hidden="false" customHeight="false" outlineLevel="0" collapsed="false">
      <c r="A225" s="91" t="n">
        <v>43128</v>
      </c>
      <c r="B225" s="8" t="s">
        <v>626</v>
      </c>
      <c r="C225" s="8"/>
      <c r="D225" s="102" t="n">
        <v>0.395833333333333</v>
      </c>
      <c r="E225" s="102" t="n">
        <v>0.395833333333333</v>
      </c>
      <c r="F225" s="8" t="s">
        <v>681</v>
      </c>
      <c r="G225" s="8" t="s">
        <v>681</v>
      </c>
      <c r="H225" s="19" t="n">
        <v>918000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7"/>
      <c r="AB225" s="7"/>
    </row>
    <row r="226" customFormat="false" ht="15.75" hidden="false" customHeight="false" outlineLevel="0" collapsed="false">
      <c r="A226" s="91" t="n">
        <v>43134</v>
      </c>
      <c r="B226" s="8" t="s">
        <v>626</v>
      </c>
      <c r="C226" s="8"/>
      <c r="D226" s="102" t="n">
        <v>0.395833333333333</v>
      </c>
      <c r="E226" s="102" t="n">
        <v>0.395833333333333</v>
      </c>
      <c r="F226" s="8" t="s">
        <v>682</v>
      </c>
      <c r="G226" s="8" t="s">
        <v>682</v>
      </c>
      <c r="H226" s="19" t="n">
        <v>644000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7"/>
      <c r="AB226" s="7"/>
    </row>
    <row r="227" customFormat="false" ht="15.75" hidden="false" customHeight="false" outlineLevel="0" collapsed="false">
      <c r="A227" s="91" t="n">
        <v>43135</v>
      </c>
      <c r="B227" s="8" t="s">
        <v>646</v>
      </c>
      <c r="C227" s="8"/>
      <c r="D227" s="102" t="n">
        <v>0.395833333333333</v>
      </c>
      <c r="E227" s="102" t="n">
        <v>0.395833333333333</v>
      </c>
      <c r="F227" s="8" t="s">
        <v>683</v>
      </c>
      <c r="G227" s="8" t="s">
        <v>683</v>
      </c>
      <c r="H227" s="8" t="s">
        <v>23</v>
      </c>
      <c r="I227" s="8" t="s">
        <v>702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7"/>
      <c r="AB227" s="7"/>
    </row>
    <row r="228" customFormat="false" ht="15.75" hidden="false" customHeight="false" outlineLevel="0" collapsed="false">
      <c r="A228" s="91" t="n">
        <v>43141</v>
      </c>
      <c r="B228" s="8" t="s">
        <v>626</v>
      </c>
      <c r="C228" s="8"/>
      <c r="D228" s="102" t="n">
        <v>0.395833333333333</v>
      </c>
      <c r="E228" s="102" t="n">
        <v>0.395833333333333</v>
      </c>
      <c r="F228" s="8" t="s">
        <v>689</v>
      </c>
      <c r="G228" s="8" t="s">
        <v>689</v>
      </c>
      <c r="H228" s="19" t="n">
        <v>355000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7"/>
      <c r="AB228" s="7"/>
    </row>
    <row r="229" customFormat="false" ht="15.75" hidden="false" customHeight="false" outlineLevel="0" collapsed="false">
      <c r="A229" s="91" t="n">
        <v>43142</v>
      </c>
      <c r="B229" s="8" t="s">
        <v>626</v>
      </c>
      <c r="C229" s="8"/>
      <c r="D229" s="102" t="n">
        <v>0.395833333333333</v>
      </c>
      <c r="E229" s="102" t="n">
        <v>0.395833333333333</v>
      </c>
      <c r="F229" s="8" t="s">
        <v>690</v>
      </c>
      <c r="G229" s="8" t="s">
        <v>690</v>
      </c>
      <c r="H229" s="19" t="n">
        <v>542000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7"/>
      <c r="AB229" s="7"/>
    </row>
    <row r="230" customFormat="false" ht="15.75" hidden="false" customHeight="false" outlineLevel="0" collapsed="false">
      <c r="A230" s="91" t="n">
        <v>43148</v>
      </c>
      <c r="B230" s="8" t="s">
        <v>626</v>
      </c>
      <c r="C230" s="8"/>
      <c r="D230" s="102" t="n">
        <v>0.395833333333333</v>
      </c>
      <c r="E230" s="102" t="n">
        <v>0.395833333333333</v>
      </c>
      <c r="F230" s="8" t="s">
        <v>689</v>
      </c>
      <c r="G230" s="8" t="s">
        <v>689</v>
      </c>
      <c r="H230" s="19" t="n">
        <v>769000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7"/>
      <c r="AB230" s="7"/>
    </row>
    <row r="231" customFormat="false" ht="15.75" hidden="false" customHeight="false" outlineLevel="0" collapsed="false">
      <c r="A231" s="91" t="n">
        <v>43149</v>
      </c>
      <c r="B231" s="8" t="s">
        <v>626</v>
      </c>
      <c r="C231" s="8"/>
      <c r="D231" s="102" t="n">
        <v>0.395833333333333</v>
      </c>
      <c r="E231" s="102" t="n">
        <v>0.395833333333333</v>
      </c>
      <c r="F231" s="8" t="s">
        <v>690</v>
      </c>
      <c r="G231" s="8" t="s">
        <v>690</v>
      </c>
      <c r="H231" s="19" t="n">
        <v>344000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7"/>
      <c r="AB231" s="7"/>
    </row>
    <row r="232" customFormat="false" ht="15.75" hidden="false" customHeight="false" outlineLevel="0" collapsed="false">
      <c r="A232" s="91" t="n">
        <v>43155</v>
      </c>
      <c r="B232" s="8" t="s">
        <v>626</v>
      </c>
      <c r="C232" s="8"/>
      <c r="D232" s="102" t="n">
        <v>0.395833333333333</v>
      </c>
      <c r="E232" s="102" t="n">
        <v>0.395833333333333</v>
      </c>
      <c r="F232" s="8" t="s">
        <v>693</v>
      </c>
      <c r="G232" s="8" t="s">
        <v>693</v>
      </c>
      <c r="H232" s="19" t="n">
        <v>970000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7"/>
      <c r="AB232" s="7"/>
    </row>
    <row r="233" customFormat="false" ht="15.75" hidden="false" customHeight="false" outlineLevel="0" collapsed="false">
      <c r="A233" s="91" t="n">
        <v>43156</v>
      </c>
      <c r="B233" s="8" t="s">
        <v>626</v>
      </c>
      <c r="C233" s="8"/>
      <c r="D233" s="102" t="n">
        <v>0.395833333333333</v>
      </c>
      <c r="E233" s="102" t="n">
        <v>0.395833333333333</v>
      </c>
      <c r="F233" s="8" t="s">
        <v>694</v>
      </c>
      <c r="G233" s="8" t="s">
        <v>694</v>
      </c>
      <c r="H233" s="19" t="n">
        <v>303000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7"/>
      <c r="AB233" s="7"/>
    </row>
    <row r="234" customFormat="false" ht="15.75" hidden="false" customHeight="false" outlineLevel="0" collapsed="false">
      <c r="A234" s="91" t="n">
        <v>43162</v>
      </c>
      <c r="B234" s="8" t="s">
        <v>626</v>
      </c>
      <c r="C234" s="8"/>
      <c r="D234" s="102" t="n">
        <v>0.395833333333333</v>
      </c>
      <c r="E234" s="102" t="n">
        <v>0.395833333333333</v>
      </c>
      <c r="F234" s="8" t="s">
        <v>695</v>
      </c>
      <c r="G234" s="8" t="s">
        <v>695</v>
      </c>
      <c r="H234" s="19" t="n">
        <v>285000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7"/>
      <c r="AB234" s="7"/>
    </row>
    <row r="235" customFormat="false" ht="15.75" hidden="false" customHeight="false" outlineLevel="0" collapsed="false">
      <c r="A235" s="91" t="n">
        <v>43163</v>
      </c>
      <c r="B235" s="8" t="s">
        <v>626</v>
      </c>
      <c r="C235" s="8"/>
      <c r="D235" s="102" t="n">
        <v>0.395833333333333</v>
      </c>
      <c r="E235" s="102" t="n">
        <v>0.395833333333333</v>
      </c>
      <c r="F235" s="8" t="s">
        <v>695</v>
      </c>
      <c r="G235" s="8" t="s">
        <v>695</v>
      </c>
      <c r="H235" s="19" t="n">
        <v>76000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7"/>
      <c r="AB235" s="7"/>
    </row>
    <row r="236" customFormat="false" ht="15.75" hidden="false" customHeight="false" outlineLevel="0" collapsed="false">
      <c r="A236" s="91" t="n">
        <v>43169</v>
      </c>
      <c r="B236" s="8" t="s">
        <v>626</v>
      </c>
      <c r="C236" s="8"/>
      <c r="D236" s="102" t="n">
        <v>0.395833333333333</v>
      </c>
      <c r="E236" s="102" t="n">
        <v>0.395833333333333</v>
      </c>
      <c r="F236" s="8" t="s">
        <v>672</v>
      </c>
      <c r="G236" s="8" t="s">
        <v>673</v>
      </c>
      <c r="H236" s="19" t="n">
        <v>221000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7"/>
      <c r="AB236" s="7"/>
    </row>
    <row r="237" customFormat="false" ht="15.75" hidden="false" customHeight="false" outlineLevel="0" collapsed="false">
      <c r="A237" s="91" t="n">
        <v>43170</v>
      </c>
      <c r="B237" s="8" t="s">
        <v>626</v>
      </c>
      <c r="C237" s="8"/>
      <c r="D237" s="102" t="n">
        <v>0.395833333333333</v>
      </c>
      <c r="E237" s="102" t="n">
        <v>0.395833333333333</v>
      </c>
      <c r="F237" s="8" t="s">
        <v>672</v>
      </c>
      <c r="G237" s="8" t="s">
        <v>673</v>
      </c>
      <c r="H237" s="19" t="n">
        <v>477000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7"/>
      <c r="AB237" s="7"/>
    </row>
    <row r="238" customFormat="false" ht="15.75" hidden="false" customHeight="false" outlineLevel="0" collapsed="false">
      <c r="A238" s="91" t="n">
        <v>43176</v>
      </c>
      <c r="B238" s="8" t="s">
        <v>626</v>
      </c>
      <c r="C238" s="8"/>
      <c r="D238" s="102" t="n">
        <v>0.395833333333333</v>
      </c>
      <c r="E238" s="102" t="n">
        <v>0.395833333333333</v>
      </c>
      <c r="F238" s="8" t="s">
        <v>670</v>
      </c>
      <c r="G238" s="8" t="s">
        <v>671</v>
      </c>
      <c r="H238" s="19" t="n">
        <v>619000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7"/>
      <c r="AB238" s="7"/>
    </row>
    <row r="239" customFormat="false" ht="15.75" hidden="false" customHeight="false" outlineLevel="0" collapsed="false">
      <c r="A239" s="91" t="n">
        <v>43177</v>
      </c>
      <c r="B239" s="8" t="s">
        <v>626</v>
      </c>
      <c r="C239" s="8"/>
      <c r="D239" s="102" t="n">
        <v>0.395833333333333</v>
      </c>
      <c r="E239" s="102" t="n">
        <v>0.395833333333333</v>
      </c>
      <c r="F239" s="8" t="s">
        <v>670</v>
      </c>
      <c r="G239" s="8" t="s">
        <v>671</v>
      </c>
      <c r="H239" s="19" t="n">
        <v>378000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7"/>
      <c r="AB239" s="7"/>
    </row>
    <row r="240" customFormat="false" ht="15.75" hidden="false" customHeight="false" outlineLevel="0" collapsed="false">
      <c r="A240" s="91" t="n">
        <v>43183</v>
      </c>
      <c r="B240" s="8" t="s">
        <v>626</v>
      </c>
      <c r="C240" s="8"/>
      <c r="D240" s="102" t="n">
        <v>0.395833333333333</v>
      </c>
      <c r="E240" s="102" t="n">
        <v>0.395833333333333</v>
      </c>
      <c r="F240" s="8" t="s">
        <v>691</v>
      </c>
      <c r="G240" s="8" t="s">
        <v>692</v>
      </c>
      <c r="H240" s="19" t="n">
        <v>403000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7"/>
      <c r="AB240" s="7"/>
    </row>
    <row r="241" customFormat="false" ht="15.75" hidden="false" customHeight="false" outlineLevel="0" collapsed="false">
      <c r="A241" s="91" t="n">
        <v>43184</v>
      </c>
      <c r="B241" s="8" t="s">
        <v>626</v>
      </c>
      <c r="C241" s="8"/>
      <c r="D241" s="102" t="n">
        <v>0.395833333333333</v>
      </c>
      <c r="E241" s="102" t="n">
        <v>0.395833333333333</v>
      </c>
      <c r="F241" s="8" t="s">
        <v>691</v>
      </c>
      <c r="G241" s="8" t="s">
        <v>692</v>
      </c>
      <c r="H241" s="19" t="n">
        <v>227000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7"/>
      <c r="AB241" s="7"/>
    </row>
    <row r="242" customFormat="false" ht="15.75" hidden="false" customHeight="false" outlineLevel="0" collapsed="false">
      <c r="A242" s="91" t="n">
        <v>43190</v>
      </c>
      <c r="B242" s="8" t="s">
        <v>626</v>
      </c>
      <c r="C242" s="8"/>
      <c r="D242" s="102" t="n">
        <v>0.395833333333333</v>
      </c>
      <c r="E242" s="102" t="n">
        <v>0.395833333333333</v>
      </c>
      <c r="F242" s="8" t="s">
        <v>691</v>
      </c>
      <c r="G242" s="8" t="s">
        <v>692</v>
      </c>
      <c r="H242" s="19" t="n">
        <v>662000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7"/>
      <c r="AB242" s="7"/>
    </row>
    <row r="243" customFormat="false" ht="15.75" hidden="false" customHeight="false" outlineLevel="0" collapsed="false">
      <c r="A243" s="91" t="n">
        <v>43191</v>
      </c>
      <c r="B243" s="8" t="s">
        <v>646</v>
      </c>
      <c r="C243" s="8"/>
      <c r="D243" s="102" t="n">
        <v>0.395833333333333</v>
      </c>
      <c r="E243" s="102" t="n">
        <v>0.395833333333333</v>
      </c>
      <c r="F243" s="8" t="s">
        <v>691</v>
      </c>
      <c r="G243" s="8" t="s">
        <v>692</v>
      </c>
      <c r="H243" s="8" t="s">
        <v>23</v>
      </c>
      <c r="I243" s="8"/>
      <c r="J243" s="8" t="s">
        <v>51</v>
      </c>
      <c r="K243" s="19" t="n">
        <f aca="false">SUM(J19:J125)</f>
        <v>1492608000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7"/>
      <c r="AB243" s="7"/>
    </row>
    <row r="244" customFormat="false" ht="15.75" hidden="false" customHeight="false" outlineLevel="0" collapsed="false">
      <c r="A244" s="91" t="n">
        <v>43197</v>
      </c>
      <c r="B244" s="8" t="s">
        <v>703</v>
      </c>
      <c r="C244" s="8"/>
      <c r="D244" s="102" t="n">
        <v>0.395833333333333</v>
      </c>
      <c r="E244" s="102" t="n">
        <v>0.395833333333333</v>
      </c>
      <c r="F244" s="8" t="s">
        <v>691</v>
      </c>
      <c r="G244" s="8" t="s">
        <v>692</v>
      </c>
      <c r="H244" s="8" t="s">
        <v>23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7"/>
      <c r="AB244" s="7"/>
    </row>
    <row r="245" customFormat="false" ht="15.75" hidden="false" customHeight="false" outlineLevel="0" collapsed="false">
      <c r="A245" s="91" t="n">
        <v>43198</v>
      </c>
      <c r="B245" s="8" t="s">
        <v>646</v>
      </c>
      <c r="C245" s="8"/>
      <c r="D245" s="102" t="n">
        <v>0.395833333333333</v>
      </c>
      <c r="E245" s="8" t="s">
        <v>23</v>
      </c>
      <c r="F245" s="8" t="s">
        <v>691</v>
      </c>
      <c r="G245" s="8" t="s">
        <v>23</v>
      </c>
      <c r="H245" s="8" t="s">
        <v>23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7"/>
      <c r="AB245" s="7"/>
    </row>
    <row r="246" customFormat="false" ht="15.75" hidden="false" customHeight="false" outlineLevel="0" collapsed="false">
      <c r="A246" s="91" t="n">
        <v>43204</v>
      </c>
      <c r="B246" s="8" t="s">
        <v>626</v>
      </c>
      <c r="C246" s="8"/>
      <c r="D246" s="102" t="n">
        <v>0.395833333333333</v>
      </c>
      <c r="E246" s="102" t="n">
        <v>0.395833333333333</v>
      </c>
      <c r="F246" s="8" t="s">
        <v>704</v>
      </c>
      <c r="G246" s="8" t="s">
        <v>704</v>
      </c>
      <c r="H246" s="19" t="n">
        <v>957000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7"/>
      <c r="AB246" s="7"/>
    </row>
    <row r="247" customFormat="false" ht="15.75" hidden="false" customHeight="false" outlineLevel="0" collapsed="false">
      <c r="A247" s="91" t="n">
        <v>43205</v>
      </c>
      <c r="B247" s="8" t="s">
        <v>626</v>
      </c>
      <c r="C247" s="8"/>
      <c r="D247" s="102" t="n">
        <v>0.395833333333333</v>
      </c>
      <c r="E247" s="102" t="n">
        <v>0.395833333333333</v>
      </c>
      <c r="F247" s="8" t="s">
        <v>705</v>
      </c>
      <c r="G247" s="8" t="s">
        <v>705</v>
      </c>
      <c r="H247" s="19" t="n">
        <v>544000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7"/>
      <c r="AB247" s="7"/>
    </row>
    <row r="248" customFormat="false" ht="15.75" hidden="false" customHeight="false" outlineLevel="0" collapsed="false">
      <c r="A248" s="91" t="n">
        <v>43211</v>
      </c>
      <c r="B248" s="8" t="s">
        <v>626</v>
      </c>
      <c r="C248" s="8"/>
      <c r="D248" s="102" t="n">
        <v>0.395833333333333</v>
      </c>
      <c r="E248" s="102" t="n">
        <v>0.395833333333333</v>
      </c>
      <c r="F248" s="8" t="s">
        <v>706</v>
      </c>
      <c r="G248" s="8" t="s">
        <v>706</v>
      </c>
      <c r="H248" s="19" t="n">
        <v>1172000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7"/>
      <c r="AB248" s="7"/>
    </row>
    <row r="249" customFormat="false" ht="15.75" hidden="false" customHeight="false" outlineLevel="0" collapsed="false">
      <c r="A249" s="91" t="n">
        <v>43212</v>
      </c>
      <c r="B249" s="8" t="s">
        <v>626</v>
      </c>
      <c r="C249" s="8"/>
      <c r="D249" s="102" t="n">
        <v>0.395833333333333</v>
      </c>
      <c r="E249" s="102" t="n">
        <v>0.395833333333333</v>
      </c>
      <c r="F249" s="8" t="s">
        <v>707</v>
      </c>
      <c r="G249" s="8" t="s">
        <v>707</v>
      </c>
      <c r="H249" s="19" t="n">
        <v>605000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7"/>
      <c r="AB249" s="7"/>
    </row>
    <row r="250" customFormat="false" ht="15.75" hidden="false" customHeight="false" outlineLevel="0" collapsed="false">
      <c r="A250" s="91" t="n">
        <v>43218</v>
      </c>
      <c r="B250" s="8" t="s">
        <v>626</v>
      </c>
      <c r="C250" s="8"/>
      <c r="D250" s="102" t="n">
        <v>0.395833333333333</v>
      </c>
      <c r="E250" s="102" t="n">
        <v>0.395833333333333</v>
      </c>
      <c r="F250" s="8" t="s">
        <v>706</v>
      </c>
      <c r="G250" s="8" t="s">
        <v>706</v>
      </c>
      <c r="H250" s="19" t="n">
        <v>513000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7"/>
      <c r="AB250" s="7"/>
    </row>
    <row r="251" customFormat="false" ht="15.75" hidden="false" customHeight="false" outlineLevel="0" collapsed="false">
      <c r="A251" s="91" t="n">
        <v>43219</v>
      </c>
      <c r="B251" s="8" t="s">
        <v>626</v>
      </c>
      <c r="C251" s="8"/>
      <c r="D251" s="102" t="n">
        <v>0.395833333333333</v>
      </c>
      <c r="E251" s="102" t="n">
        <v>0.395833333333333</v>
      </c>
      <c r="F251" s="8" t="s">
        <v>707</v>
      </c>
      <c r="G251" s="8" t="s">
        <v>707</v>
      </c>
      <c r="H251" s="19" t="n">
        <v>541000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7"/>
      <c r="AB251" s="7"/>
    </row>
    <row r="252" customFormat="false" ht="15.75" hidden="false" customHeight="false" outlineLevel="0" collapsed="false">
      <c r="A252" s="91" t="n">
        <v>43225</v>
      </c>
      <c r="B252" s="8" t="s">
        <v>626</v>
      </c>
      <c r="C252" s="8"/>
      <c r="D252" s="102" t="n">
        <v>0.395833333333333</v>
      </c>
      <c r="E252" s="102" t="n">
        <v>0.395833333333333</v>
      </c>
      <c r="F252" s="8" t="s">
        <v>708</v>
      </c>
      <c r="G252" s="8" t="s">
        <v>708</v>
      </c>
      <c r="H252" s="19" t="n">
        <v>467000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7"/>
      <c r="AB252" s="7"/>
    </row>
    <row r="253" customFormat="false" ht="15.75" hidden="false" customHeight="false" outlineLevel="0" collapsed="false">
      <c r="A253" s="91" t="n">
        <v>43226</v>
      </c>
      <c r="B253" s="8" t="s">
        <v>626</v>
      </c>
      <c r="C253" s="8"/>
      <c r="D253" s="102" t="n">
        <v>0.395833333333333</v>
      </c>
      <c r="E253" s="102" t="n">
        <v>0.395833333333333</v>
      </c>
      <c r="F253" s="8" t="s">
        <v>709</v>
      </c>
      <c r="G253" s="8" t="s">
        <v>709</v>
      </c>
      <c r="H253" s="19" t="n">
        <v>625000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7"/>
      <c r="AB253" s="7"/>
    </row>
    <row r="254" customFormat="false" ht="15.75" hidden="false" customHeight="false" outlineLevel="0" collapsed="false">
      <c r="A254" s="91" t="n">
        <v>43232</v>
      </c>
      <c r="B254" s="8" t="s">
        <v>626</v>
      </c>
      <c r="C254" s="8"/>
      <c r="D254" s="102" t="n">
        <v>0.395833333333333</v>
      </c>
      <c r="E254" s="102" t="n">
        <v>0.395833333333333</v>
      </c>
      <c r="F254" s="8" t="s">
        <v>708</v>
      </c>
      <c r="G254" s="8" t="s">
        <v>708</v>
      </c>
      <c r="H254" s="19" t="n">
        <v>404000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7"/>
      <c r="AB254" s="7"/>
    </row>
    <row r="255" customFormat="false" ht="15.75" hidden="false" customHeight="false" outlineLevel="0" collapsed="false">
      <c r="A255" s="91" t="n">
        <v>43233</v>
      </c>
      <c r="B255" s="8" t="s">
        <v>626</v>
      </c>
      <c r="C255" s="8"/>
      <c r="D255" s="102" t="n">
        <v>0.395833333333333</v>
      </c>
      <c r="E255" s="102" t="n">
        <v>0.395833333333333</v>
      </c>
      <c r="F255" s="8" t="s">
        <v>709</v>
      </c>
      <c r="G255" s="8" t="s">
        <v>709</v>
      </c>
      <c r="H255" s="19" t="n">
        <v>553000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7"/>
      <c r="AB255" s="7"/>
    </row>
    <row r="256" customFormat="false" ht="15.75" hidden="false" customHeight="false" outlineLevel="0" collapsed="false">
      <c r="A256" s="91" t="n">
        <v>43239</v>
      </c>
      <c r="B256" s="8" t="s">
        <v>626</v>
      </c>
      <c r="C256" s="8"/>
      <c r="D256" s="102" t="n">
        <v>0.395833333333333</v>
      </c>
      <c r="E256" s="102" t="n">
        <v>0.395833333333333</v>
      </c>
      <c r="F256" s="8" t="s">
        <v>676</v>
      </c>
      <c r="G256" s="8" t="s">
        <v>676</v>
      </c>
      <c r="H256" s="19" t="n">
        <v>340000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7"/>
      <c r="AB256" s="7"/>
    </row>
    <row r="257" customFormat="false" ht="15.75" hidden="false" customHeight="false" outlineLevel="0" collapsed="false">
      <c r="A257" s="91" t="n">
        <v>43240</v>
      </c>
      <c r="B257" s="8" t="s">
        <v>626</v>
      </c>
      <c r="C257" s="8"/>
      <c r="D257" s="102" t="n">
        <v>0.395833333333333</v>
      </c>
      <c r="E257" s="102" t="n">
        <v>0.395833333333333</v>
      </c>
      <c r="F257" s="8" t="s">
        <v>677</v>
      </c>
      <c r="G257" s="8" t="s">
        <v>677</v>
      </c>
      <c r="H257" s="19" t="n">
        <v>551000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7"/>
      <c r="AB257" s="7"/>
    </row>
    <row r="258" customFormat="false" ht="15.75" hidden="false" customHeight="false" outlineLevel="0" collapsed="false">
      <c r="A258" s="91" t="n">
        <v>43246</v>
      </c>
      <c r="B258" s="8" t="s">
        <v>626</v>
      </c>
      <c r="C258" s="8"/>
      <c r="D258" s="102" t="n">
        <v>0.395833333333333</v>
      </c>
      <c r="E258" s="102" t="n">
        <v>0.395833333333333</v>
      </c>
      <c r="F258" s="8" t="s">
        <v>676</v>
      </c>
      <c r="G258" s="8" t="s">
        <v>676</v>
      </c>
      <c r="H258" s="19" t="n">
        <v>557000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7"/>
      <c r="AB258" s="7"/>
    </row>
    <row r="259" customFormat="false" ht="15.75" hidden="false" customHeight="false" outlineLevel="0" collapsed="false">
      <c r="A259" s="91" t="n">
        <v>43247</v>
      </c>
      <c r="B259" s="8" t="s">
        <v>626</v>
      </c>
      <c r="C259" s="8"/>
      <c r="D259" s="102" t="n">
        <v>0.395833333333333</v>
      </c>
      <c r="E259" s="102" t="n">
        <v>0.395833333333333</v>
      </c>
      <c r="F259" s="8" t="s">
        <v>677</v>
      </c>
      <c r="G259" s="8" t="s">
        <v>677</v>
      </c>
      <c r="H259" s="19" t="n">
        <v>653000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7"/>
      <c r="AB259" s="7"/>
    </row>
    <row r="260" customFormat="false" ht="15.75" hidden="false" customHeight="false" outlineLevel="0" collapsed="false">
      <c r="A260" s="91" t="n">
        <v>43253</v>
      </c>
      <c r="B260" s="8" t="s">
        <v>626</v>
      </c>
      <c r="C260" s="8"/>
      <c r="D260" s="102" t="n">
        <v>0.395833333333333</v>
      </c>
      <c r="E260" s="102" t="n">
        <v>0.395833333333333</v>
      </c>
      <c r="F260" s="8" t="s">
        <v>684</v>
      </c>
      <c r="G260" s="8" t="s">
        <v>684</v>
      </c>
      <c r="H260" s="19" t="n">
        <v>433000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7"/>
      <c r="AB260" s="7"/>
    </row>
    <row r="261" customFormat="false" ht="15.75" hidden="false" customHeight="false" outlineLevel="0" collapsed="false">
      <c r="A261" s="91" t="n">
        <v>43254</v>
      </c>
      <c r="B261" s="8" t="s">
        <v>626</v>
      </c>
      <c r="C261" s="8"/>
      <c r="D261" s="102" t="n">
        <v>0.395833333333333</v>
      </c>
      <c r="E261" s="102" t="n">
        <v>0.395833333333333</v>
      </c>
      <c r="F261" s="8" t="s">
        <v>686</v>
      </c>
      <c r="G261" s="8" t="s">
        <v>686</v>
      </c>
      <c r="H261" s="19" t="n">
        <v>381000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7"/>
      <c r="AB261" s="7"/>
    </row>
    <row r="262" customFormat="false" ht="15.75" hidden="false" customHeight="false" outlineLevel="0" collapsed="false">
      <c r="A262" s="91" t="n">
        <v>43260</v>
      </c>
      <c r="B262" s="8" t="s">
        <v>626</v>
      </c>
      <c r="C262" s="8"/>
      <c r="D262" s="102" t="n">
        <v>0.395833333333333</v>
      </c>
      <c r="E262" s="102" t="n">
        <v>0.395833333333333</v>
      </c>
      <c r="F262" s="8" t="s">
        <v>684</v>
      </c>
      <c r="G262" s="8" t="s">
        <v>684</v>
      </c>
      <c r="H262" s="19" t="n">
        <v>421000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7"/>
      <c r="AB262" s="7"/>
    </row>
    <row r="263" customFormat="false" ht="15.75" hidden="false" customHeight="false" outlineLevel="0" collapsed="false">
      <c r="A263" s="91" t="n">
        <v>43261</v>
      </c>
      <c r="B263" s="8" t="s">
        <v>626</v>
      </c>
      <c r="C263" s="8"/>
      <c r="D263" s="102" t="n">
        <v>0.395833333333333</v>
      </c>
      <c r="E263" s="102" t="n">
        <v>0.395833333333333</v>
      </c>
      <c r="F263" s="8" t="s">
        <v>686</v>
      </c>
      <c r="G263" s="8" t="s">
        <v>686</v>
      </c>
      <c r="H263" s="19" t="n">
        <v>476000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7"/>
      <c r="AB263" s="7"/>
    </row>
    <row r="264" customFormat="false" ht="15.75" hidden="false" customHeight="false" outlineLevel="0" collapsed="false">
      <c r="A264" s="91" t="n">
        <v>43267</v>
      </c>
      <c r="B264" s="8" t="s">
        <v>626</v>
      </c>
      <c r="C264" s="8"/>
      <c r="D264" s="102" t="n">
        <v>0.395833333333333</v>
      </c>
      <c r="E264" s="102" t="n">
        <v>0.395833333333333</v>
      </c>
      <c r="F264" s="8" t="s">
        <v>678</v>
      </c>
      <c r="G264" s="8" t="s">
        <v>678</v>
      </c>
      <c r="H264" s="19" t="n">
        <v>477000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7"/>
      <c r="AB264" s="7"/>
    </row>
    <row r="265" customFormat="false" ht="15.75" hidden="false" customHeight="false" outlineLevel="0" collapsed="false">
      <c r="A265" s="91" t="n">
        <v>43268</v>
      </c>
      <c r="B265" s="8" t="s">
        <v>626</v>
      </c>
      <c r="C265" s="8"/>
      <c r="D265" s="102" t="n">
        <v>0.395833333333333</v>
      </c>
      <c r="E265" s="102" t="n">
        <v>0.395833333333333</v>
      </c>
      <c r="F265" s="8" t="s">
        <v>679</v>
      </c>
      <c r="G265" s="8" t="s">
        <v>679</v>
      </c>
      <c r="H265" s="19" t="n">
        <v>624000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7"/>
      <c r="AB265" s="7"/>
    </row>
    <row r="266" customFormat="false" ht="15.75" hidden="false" customHeight="false" outlineLevel="0" collapsed="false">
      <c r="A266" s="91" t="n">
        <v>43274</v>
      </c>
      <c r="B266" s="8" t="s">
        <v>626</v>
      </c>
      <c r="C266" s="8"/>
      <c r="D266" s="102" t="n">
        <v>0.395833333333333</v>
      </c>
      <c r="E266" s="102" t="n">
        <v>0.395833333333333</v>
      </c>
      <c r="F266" s="8" t="s">
        <v>674</v>
      </c>
      <c r="G266" s="8" t="s">
        <v>674</v>
      </c>
      <c r="H266" s="19" t="n">
        <v>351000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7"/>
      <c r="AB266" s="7"/>
    </row>
    <row r="267" customFormat="false" ht="15.75" hidden="false" customHeight="false" outlineLevel="0" collapsed="false">
      <c r="A267" s="91" t="n">
        <v>43275</v>
      </c>
      <c r="B267" s="8" t="s">
        <v>626</v>
      </c>
      <c r="C267" s="8"/>
      <c r="D267" s="102" t="n">
        <v>0.395833333333333</v>
      </c>
      <c r="E267" s="102" t="n">
        <v>0.395833333333333</v>
      </c>
      <c r="F267" s="8" t="s">
        <v>675</v>
      </c>
      <c r="G267" s="8" t="s">
        <v>675</v>
      </c>
      <c r="H267" s="19" t="n">
        <v>689000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7"/>
      <c r="AB267" s="7"/>
    </row>
    <row r="268" customFormat="false" ht="15.75" hidden="false" customHeight="false" outlineLevel="0" collapsed="false">
      <c r="A268" s="91" t="n">
        <v>43281</v>
      </c>
      <c r="B268" s="8" t="s">
        <v>626</v>
      </c>
      <c r="C268" s="8"/>
      <c r="D268" s="102" t="n">
        <v>0.395833333333333</v>
      </c>
      <c r="E268" s="102" t="n">
        <v>0.395833333333333</v>
      </c>
      <c r="F268" s="8" t="s">
        <v>680</v>
      </c>
      <c r="G268" s="8" t="s">
        <v>680</v>
      </c>
      <c r="H268" s="19" t="n">
        <v>626000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7"/>
      <c r="AB268" s="7"/>
    </row>
    <row r="269" customFormat="false" ht="15.75" hidden="false" customHeight="false" outlineLevel="0" collapsed="false">
      <c r="A269" s="91" t="n">
        <v>43282</v>
      </c>
      <c r="B269" s="8" t="s">
        <v>626</v>
      </c>
      <c r="C269" s="8"/>
      <c r="D269" s="102" t="n">
        <v>0.395833333333333</v>
      </c>
      <c r="E269" s="102" t="n">
        <v>0.395833333333333</v>
      </c>
      <c r="F269" s="8" t="s">
        <v>681</v>
      </c>
      <c r="G269" s="8" t="s">
        <v>681</v>
      </c>
      <c r="H269" s="19" t="n">
        <v>492000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7"/>
      <c r="AB269" s="7"/>
    </row>
    <row r="270" customFormat="false" ht="15.75" hidden="false" customHeight="false" outlineLevel="0" collapsed="false">
      <c r="A270" s="91" t="n">
        <v>43288</v>
      </c>
      <c r="B270" s="8" t="s">
        <v>626</v>
      </c>
      <c r="C270" s="8"/>
      <c r="D270" s="102" t="n">
        <v>0.395833333333333</v>
      </c>
      <c r="E270" s="102" t="n">
        <v>0.395833333333333</v>
      </c>
      <c r="F270" s="8" t="s">
        <v>682</v>
      </c>
      <c r="G270" s="8" t="s">
        <v>682</v>
      </c>
      <c r="H270" s="19" t="n">
        <v>674000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7"/>
      <c r="AB270" s="7"/>
    </row>
    <row r="271" customFormat="false" ht="15.75" hidden="false" customHeight="false" outlineLevel="0" collapsed="false">
      <c r="A271" s="91" t="n">
        <v>43289</v>
      </c>
      <c r="B271" s="8" t="s">
        <v>626</v>
      </c>
      <c r="C271" s="8"/>
      <c r="D271" s="102" t="n">
        <v>0.395833333333333</v>
      </c>
      <c r="E271" s="102" t="n">
        <v>0.395833333333333</v>
      </c>
      <c r="F271" s="8" t="s">
        <v>682</v>
      </c>
      <c r="G271" s="8" t="s">
        <v>682</v>
      </c>
      <c r="H271" s="19" t="n">
        <v>662000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7"/>
      <c r="AB271" s="7"/>
    </row>
    <row r="272" customFormat="false" ht="15.75" hidden="false" customHeight="false" outlineLevel="0" collapsed="false">
      <c r="A272" s="91" t="n">
        <v>43295</v>
      </c>
      <c r="B272" s="8" t="s">
        <v>626</v>
      </c>
      <c r="C272" s="8"/>
      <c r="D272" s="102" t="n">
        <v>0.395833333333333</v>
      </c>
      <c r="E272" s="102" t="n">
        <v>0.395833333333333</v>
      </c>
      <c r="F272" s="8" t="s">
        <v>689</v>
      </c>
      <c r="G272" s="8" t="s">
        <v>689</v>
      </c>
      <c r="H272" s="19" t="n">
        <v>218000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7"/>
      <c r="AB272" s="7"/>
    </row>
    <row r="273" customFormat="false" ht="15.75" hidden="false" customHeight="false" outlineLevel="0" collapsed="false">
      <c r="A273" s="91" t="n">
        <v>43296</v>
      </c>
      <c r="B273" s="8" t="s">
        <v>626</v>
      </c>
      <c r="C273" s="8"/>
      <c r="D273" s="102" t="n">
        <v>0.395833333333333</v>
      </c>
      <c r="E273" s="102" t="n">
        <v>0.395833333333333</v>
      </c>
      <c r="F273" s="8" t="s">
        <v>690</v>
      </c>
      <c r="G273" s="8" t="s">
        <v>690</v>
      </c>
      <c r="H273" s="19" t="n">
        <v>363000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7"/>
      <c r="AB273" s="7"/>
    </row>
    <row r="274" customFormat="false" ht="15.75" hidden="false" customHeight="false" outlineLevel="0" collapsed="false">
      <c r="A274" s="91" t="n">
        <v>43302</v>
      </c>
      <c r="B274" s="8" t="s">
        <v>626</v>
      </c>
      <c r="C274" s="8"/>
      <c r="D274" s="102" t="n">
        <v>0.395833333333333</v>
      </c>
      <c r="E274" s="102" t="n">
        <v>0.395833333333333</v>
      </c>
      <c r="F274" s="8" t="s">
        <v>693</v>
      </c>
      <c r="G274" s="8" t="s">
        <v>693</v>
      </c>
      <c r="H274" s="19" t="n">
        <v>224000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7"/>
      <c r="AB274" s="7"/>
    </row>
    <row r="275" customFormat="false" ht="15.75" hidden="false" customHeight="false" outlineLevel="0" collapsed="false">
      <c r="A275" s="91" t="n">
        <v>43303</v>
      </c>
      <c r="B275" s="8" t="s">
        <v>703</v>
      </c>
      <c r="C275" s="8"/>
      <c r="D275" s="102" t="n">
        <v>0.395833333333333</v>
      </c>
      <c r="E275" s="102" t="n">
        <v>0.395833333333333</v>
      </c>
      <c r="F275" s="8" t="s">
        <v>694</v>
      </c>
      <c r="G275" s="8" t="s">
        <v>694</v>
      </c>
      <c r="H275" s="19" t="n">
        <v>424000</v>
      </c>
      <c r="I275" s="8" t="s">
        <v>710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7"/>
      <c r="AB275" s="7"/>
    </row>
    <row r="276" customFormat="false" ht="15.75" hidden="false" customHeight="false" outlineLevel="0" collapsed="false">
      <c r="A276" s="91" t="n">
        <v>43309</v>
      </c>
      <c r="B276" s="8" t="s">
        <v>626</v>
      </c>
      <c r="C276" s="8"/>
      <c r="D276" s="102" t="n">
        <v>0.395833333333333</v>
      </c>
      <c r="E276" s="102" t="n">
        <v>0.395833333333333</v>
      </c>
      <c r="F276" s="8" t="s">
        <v>670</v>
      </c>
      <c r="G276" s="8" t="s">
        <v>670</v>
      </c>
      <c r="H276" s="19" t="n">
        <v>409000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7"/>
      <c r="AB276" s="7"/>
    </row>
    <row r="277" customFormat="false" ht="15.75" hidden="false" customHeight="false" outlineLevel="0" collapsed="false">
      <c r="A277" s="91" t="n">
        <v>43310</v>
      </c>
      <c r="B277" s="8" t="s">
        <v>626</v>
      </c>
      <c r="C277" s="8"/>
      <c r="D277" s="102" t="n">
        <v>0.395833333333333</v>
      </c>
      <c r="E277" s="102" t="n">
        <v>0.395833333333333</v>
      </c>
      <c r="F277" s="8" t="s">
        <v>671</v>
      </c>
      <c r="G277" s="8" t="s">
        <v>671</v>
      </c>
      <c r="H277" s="19" t="n">
        <v>174000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7"/>
      <c r="AB277" s="7"/>
    </row>
    <row r="278" customFormat="false" ht="15.75" hidden="false" customHeight="false" outlineLevel="0" collapsed="false">
      <c r="A278" s="91" t="n">
        <v>43316</v>
      </c>
      <c r="B278" s="8" t="s">
        <v>626</v>
      </c>
      <c r="C278" s="8"/>
      <c r="D278" s="102" t="n">
        <v>0.395833333333333</v>
      </c>
      <c r="E278" s="102" t="n">
        <v>0.395833333333333</v>
      </c>
      <c r="F278" s="8" t="s">
        <v>670</v>
      </c>
      <c r="G278" s="8" t="s">
        <v>670</v>
      </c>
      <c r="H278" s="19" t="n">
        <v>459000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7"/>
      <c r="AB278" s="7"/>
    </row>
    <row r="279" customFormat="false" ht="15.75" hidden="false" customHeight="false" outlineLevel="0" collapsed="false">
      <c r="A279" s="91" t="n">
        <v>43317</v>
      </c>
      <c r="B279" s="8" t="s">
        <v>626</v>
      </c>
      <c r="C279" s="8"/>
      <c r="D279" s="102" t="n">
        <v>0.395833333333333</v>
      </c>
      <c r="E279" s="102" t="n">
        <v>0.395833333333333</v>
      </c>
      <c r="F279" s="8" t="s">
        <v>671</v>
      </c>
      <c r="G279" s="8" t="s">
        <v>671</v>
      </c>
      <c r="H279" s="19" t="n">
        <v>316000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7"/>
      <c r="AB279" s="7"/>
    </row>
    <row r="280" customFormat="false" ht="15.75" hidden="false" customHeight="false" outlineLevel="0" collapsed="false">
      <c r="A280" s="91" t="n">
        <v>43323</v>
      </c>
      <c r="B280" s="8" t="s">
        <v>626</v>
      </c>
      <c r="C280" s="8"/>
      <c r="D280" s="102" t="n">
        <v>0.395833333333333</v>
      </c>
      <c r="E280" s="102" t="n">
        <v>0.395833333333333</v>
      </c>
      <c r="F280" s="8" t="s">
        <v>691</v>
      </c>
      <c r="G280" s="8" t="s">
        <v>691</v>
      </c>
      <c r="H280" s="19" t="n">
        <v>324000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7"/>
      <c r="AB280" s="7"/>
    </row>
    <row r="281" customFormat="false" ht="15.75" hidden="false" customHeight="false" outlineLevel="0" collapsed="false">
      <c r="A281" s="91" t="n">
        <v>43324</v>
      </c>
      <c r="B281" s="8" t="s">
        <v>626</v>
      </c>
      <c r="C281" s="8"/>
      <c r="D281" s="102" t="n">
        <v>0.395833333333333</v>
      </c>
      <c r="E281" s="102" t="n">
        <v>0.395833333333333</v>
      </c>
      <c r="F281" s="8" t="s">
        <v>692</v>
      </c>
      <c r="G281" s="8" t="s">
        <v>692</v>
      </c>
      <c r="H281" s="19" t="n">
        <v>660000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7"/>
      <c r="AB281" s="7"/>
    </row>
    <row r="282" customFormat="false" ht="15.75" hidden="false" customHeight="false" outlineLevel="0" collapsed="false">
      <c r="A282" s="91" t="n">
        <v>43330</v>
      </c>
      <c r="B282" s="8" t="s">
        <v>626</v>
      </c>
      <c r="C282" s="8"/>
      <c r="D282" s="102" t="n">
        <v>0.395833333333333</v>
      </c>
      <c r="E282" s="102" t="n">
        <v>0.395833333333333</v>
      </c>
      <c r="F282" s="8" t="s">
        <v>691</v>
      </c>
      <c r="G282" s="8" t="s">
        <v>691</v>
      </c>
      <c r="H282" s="19" t="n">
        <v>125000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7"/>
      <c r="AB282" s="7"/>
    </row>
    <row r="283" customFormat="false" ht="15.75" hidden="false" customHeight="false" outlineLevel="0" collapsed="false">
      <c r="A283" s="91" t="n">
        <v>43331</v>
      </c>
      <c r="B283" s="8" t="s">
        <v>626</v>
      </c>
      <c r="C283" s="8"/>
      <c r="D283" s="102" t="n">
        <v>0.395833333333333</v>
      </c>
      <c r="E283" s="102" t="n">
        <v>0.395833333333333</v>
      </c>
      <c r="F283" s="8" t="s">
        <v>692</v>
      </c>
      <c r="G283" s="8" t="s">
        <v>692</v>
      </c>
      <c r="H283" s="19" t="n">
        <v>507000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7"/>
      <c r="AB283" s="7"/>
    </row>
    <row r="284" customFormat="false" ht="15.75" hidden="false" customHeight="false" outlineLevel="0" collapsed="false">
      <c r="A284" s="91" t="n">
        <v>43337</v>
      </c>
      <c r="B284" s="8" t="s">
        <v>626</v>
      </c>
      <c r="C284" s="8"/>
      <c r="D284" s="102" t="n">
        <v>0.395833333333333</v>
      </c>
      <c r="E284" s="102" t="n">
        <v>0.395833333333333</v>
      </c>
      <c r="F284" s="8" t="s">
        <v>676</v>
      </c>
      <c r="G284" s="8" t="s">
        <v>676</v>
      </c>
      <c r="H284" s="19" t="n">
        <v>512000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7"/>
      <c r="AB284" s="7"/>
    </row>
    <row r="285" customFormat="false" ht="15.75" hidden="false" customHeight="false" outlineLevel="0" collapsed="false">
      <c r="A285" s="91" t="n">
        <v>43338</v>
      </c>
      <c r="B285" s="8" t="s">
        <v>626</v>
      </c>
      <c r="C285" s="8"/>
      <c r="D285" s="102" t="n">
        <v>0.395833333333333</v>
      </c>
      <c r="E285" s="102" t="n">
        <v>0.395833333333333</v>
      </c>
      <c r="F285" s="8" t="s">
        <v>711</v>
      </c>
      <c r="G285" s="8" t="s">
        <v>711</v>
      </c>
      <c r="H285" s="19" t="n">
        <v>452000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7"/>
      <c r="AB285" s="7"/>
    </row>
    <row r="286" customFormat="false" ht="15.75" hidden="false" customHeight="false" outlineLevel="0" collapsed="false">
      <c r="A286" s="91" t="n">
        <v>43344</v>
      </c>
      <c r="B286" s="8" t="s">
        <v>626</v>
      </c>
      <c r="C286" s="8"/>
      <c r="D286" s="102" t="n">
        <v>0.395833333333333</v>
      </c>
      <c r="E286" s="102" t="n">
        <v>0.395833333333333</v>
      </c>
      <c r="F286" s="8" t="s">
        <v>684</v>
      </c>
      <c r="G286" s="8" t="s">
        <v>684</v>
      </c>
      <c r="H286" s="19" t="n">
        <v>325000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7"/>
      <c r="AB286" s="7"/>
    </row>
    <row r="287" customFormat="false" ht="15.75" hidden="false" customHeight="false" outlineLevel="0" collapsed="false">
      <c r="A287" s="91" t="n">
        <v>43345</v>
      </c>
      <c r="B287" s="8" t="s">
        <v>626</v>
      </c>
      <c r="C287" s="8"/>
      <c r="D287" s="102" t="n">
        <v>0.395833333333333</v>
      </c>
      <c r="E287" s="102" t="n">
        <v>0.395833333333333</v>
      </c>
      <c r="F287" s="8" t="s">
        <v>686</v>
      </c>
      <c r="G287" s="8" t="s">
        <v>686</v>
      </c>
      <c r="H287" s="19" t="n">
        <v>537000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7"/>
      <c r="AB287" s="7"/>
    </row>
    <row r="288" customFormat="false" ht="15.75" hidden="false" customHeight="false" outlineLevel="0" collapsed="false">
      <c r="A288" s="91" t="n">
        <v>43351</v>
      </c>
      <c r="B288" s="8" t="s">
        <v>626</v>
      </c>
      <c r="C288" s="8"/>
      <c r="D288" s="102" t="n">
        <v>0.395833333333333</v>
      </c>
      <c r="E288" s="102" t="n">
        <v>0.395833333333333</v>
      </c>
      <c r="F288" s="8" t="s">
        <v>678</v>
      </c>
      <c r="G288" s="8" t="s">
        <v>678</v>
      </c>
      <c r="H288" s="19" t="n">
        <v>759000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7"/>
      <c r="AB288" s="7"/>
    </row>
    <row r="289" customFormat="false" ht="15.75" hidden="false" customHeight="false" outlineLevel="0" collapsed="false">
      <c r="A289" s="91" t="n">
        <v>43352</v>
      </c>
      <c r="B289" s="8" t="s">
        <v>626</v>
      </c>
      <c r="C289" s="8"/>
      <c r="D289" s="102" t="n">
        <v>0.395833333333333</v>
      </c>
      <c r="E289" s="102" t="n">
        <v>0.395833333333333</v>
      </c>
      <c r="F289" s="8" t="s">
        <v>679</v>
      </c>
      <c r="G289" s="8" t="s">
        <v>679</v>
      </c>
      <c r="H289" s="19" t="n">
        <v>495000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7"/>
      <c r="AB289" s="7"/>
    </row>
    <row r="290" customFormat="false" ht="15.75" hidden="false" customHeight="false" outlineLevel="0" collapsed="false">
      <c r="A290" s="91" t="n">
        <v>43358</v>
      </c>
      <c r="B290" s="8" t="s">
        <v>626</v>
      </c>
      <c r="C290" s="8"/>
      <c r="D290" s="102" t="n">
        <v>0.395833333333333</v>
      </c>
      <c r="E290" s="102" t="n">
        <v>0.395833333333333</v>
      </c>
      <c r="F290" s="8" t="s">
        <v>674</v>
      </c>
      <c r="G290" s="8" t="s">
        <v>674</v>
      </c>
      <c r="H290" s="19" t="n">
        <v>259000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7"/>
      <c r="AB290" s="7"/>
    </row>
    <row r="291" customFormat="false" ht="15.75" hidden="false" customHeight="false" outlineLevel="0" collapsed="false">
      <c r="A291" s="91" t="n">
        <v>43359</v>
      </c>
      <c r="B291" s="8" t="s">
        <v>646</v>
      </c>
      <c r="C291" s="8"/>
      <c r="D291" s="102" t="n">
        <v>0.395833333333333</v>
      </c>
      <c r="E291" s="8" t="s">
        <v>23</v>
      </c>
      <c r="F291" s="8" t="s">
        <v>675</v>
      </c>
      <c r="G291" s="8" t="s">
        <v>23</v>
      </c>
      <c r="H291" s="8" t="s">
        <v>23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7"/>
      <c r="AB291" s="7"/>
    </row>
    <row r="292" customFormat="false" ht="15.75" hidden="false" customHeight="false" outlineLevel="0" collapsed="false">
      <c r="A292" s="91" t="n">
        <v>43365</v>
      </c>
      <c r="B292" s="8" t="s">
        <v>626</v>
      </c>
      <c r="C292" s="8"/>
      <c r="D292" s="102" t="n">
        <v>0.395833333333333</v>
      </c>
      <c r="E292" s="102" t="n">
        <v>0.395833333333333</v>
      </c>
      <c r="F292" s="8" t="s">
        <v>680</v>
      </c>
      <c r="G292" s="8" t="s">
        <v>680</v>
      </c>
      <c r="H292" s="19" t="n">
        <v>883000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7"/>
      <c r="AB292" s="7"/>
    </row>
    <row r="293" customFormat="false" ht="15.75" hidden="false" customHeight="false" outlineLevel="0" collapsed="false">
      <c r="A293" s="91" t="n">
        <v>43366</v>
      </c>
      <c r="B293" s="8" t="s">
        <v>626</v>
      </c>
      <c r="C293" s="8"/>
      <c r="D293" s="102" t="n">
        <v>0.395833333333333</v>
      </c>
      <c r="E293" s="102" t="n">
        <v>0.395833333333333</v>
      </c>
      <c r="F293" s="8" t="s">
        <v>681</v>
      </c>
      <c r="G293" s="8" t="s">
        <v>681</v>
      </c>
      <c r="H293" s="19" t="n">
        <v>1020000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7"/>
      <c r="AB293" s="7"/>
    </row>
    <row r="294" customFormat="false" ht="15.75" hidden="false" customHeight="false" outlineLevel="0" collapsed="false">
      <c r="A294" s="91" t="n">
        <v>43372</v>
      </c>
      <c r="B294" s="8" t="s">
        <v>626</v>
      </c>
      <c r="C294" s="8"/>
      <c r="D294" s="102" t="n">
        <v>0.395833333333333</v>
      </c>
      <c r="E294" s="102" t="n">
        <v>0.395833333333333</v>
      </c>
      <c r="F294" s="8" t="s">
        <v>682</v>
      </c>
      <c r="G294" s="8" t="s">
        <v>682</v>
      </c>
      <c r="H294" s="19" t="n">
        <v>630000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7"/>
      <c r="AB294" s="7"/>
    </row>
    <row r="295" customFormat="false" ht="15.75" hidden="false" customHeight="false" outlineLevel="0" collapsed="false">
      <c r="A295" s="91" t="n">
        <v>43373</v>
      </c>
      <c r="B295" s="8" t="s">
        <v>626</v>
      </c>
      <c r="C295" s="8"/>
      <c r="D295" s="102" t="n">
        <v>0.395833333333333</v>
      </c>
      <c r="E295" s="102" t="n">
        <v>0.395833333333333</v>
      </c>
      <c r="F295" s="8" t="s">
        <v>683</v>
      </c>
      <c r="G295" s="8" t="s">
        <v>683</v>
      </c>
      <c r="H295" s="19" t="n">
        <v>961000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7"/>
      <c r="AB295" s="7"/>
    </row>
    <row r="296" customFormat="false" ht="15.75" hidden="false" customHeight="false" outlineLevel="0" collapsed="false">
      <c r="A296" s="91" t="n">
        <v>43379</v>
      </c>
      <c r="B296" s="8" t="s">
        <v>626</v>
      </c>
      <c r="C296" s="8"/>
      <c r="D296" s="102" t="n">
        <v>0.395833333333333</v>
      </c>
      <c r="E296" s="102" t="n">
        <v>0.395833333333333</v>
      </c>
      <c r="F296" s="8" t="s">
        <v>689</v>
      </c>
      <c r="G296" s="8" t="s">
        <v>689</v>
      </c>
      <c r="H296" s="19" t="n">
        <v>204000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7"/>
      <c r="AB296" s="7"/>
    </row>
    <row r="297" customFormat="false" ht="15.75" hidden="false" customHeight="false" outlineLevel="0" collapsed="false">
      <c r="A297" s="91" t="n">
        <v>43380</v>
      </c>
      <c r="B297" s="8" t="s">
        <v>626</v>
      </c>
      <c r="C297" s="8"/>
      <c r="D297" s="102" t="n">
        <v>0.395833333333333</v>
      </c>
      <c r="E297" s="102" t="n">
        <v>0.395833333333333</v>
      </c>
      <c r="F297" s="8" t="s">
        <v>690</v>
      </c>
      <c r="G297" s="8" t="s">
        <v>690</v>
      </c>
      <c r="H297" s="19" t="n">
        <v>405000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7"/>
      <c r="AB297" s="7"/>
    </row>
    <row r="298" customFormat="false" ht="15.75" hidden="false" customHeight="false" outlineLevel="0" collapsed="false">
      <c r="A298" s="91" t="n">
        <v>43386</v>
      </c>
      <c r="B298" s="8" t="s">
        <v>626</v>
      </c>
      <c r="C298" s="8"/>
      <c r="D298" s="102" t="n">
        <v>0.395833333333333</v>
      </c>
      <c r="E298" s="102" t="n">
        <v>0.395833333333333</v>
      </c>
      <c r="F298" s="8" t="s">
        <v>693</v>
      </c>
      <c r="G298" s="8" t="s">
        <v>693</v>
      </c>
      <c r="H298" s="19" t="n">
        <v>586000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7"/>
      <c r="AB298" s="7"/>
    </row>
    <row r="299" customFormat="false" ht="15.75" hidden="false" customHeight="false" outlineLevel="0" collapsed="false">
      <c r="A299" s="91" t="n">
        <v>43387</v>
      </c>
      <c r="B299" s="8" t="s">
        <v>646</v>
      </c>
      <c r="C299" s="8"/>
      <c r="D299" s="102" t="n">
        <v>0.395833333333333</v>
      </c>
      <c r="E299" s="8" t="s">
        <v>23</v>
      </c>
      <c r="F299" s="8" t="s">
        <v>694</v>
      </c>
      <c r="G299" s="8" t="s">
        <v>23</v>
      </c>
      <c r="H299" s="8" t="s">
        <v>23</v>
      </c>
      <c r="I299" s="8" t="s">
        <v>697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7"/>
      <c r="AB299" s="7"/>
    </row>
    <row r="300" customFormat="false" ht="15.75" hidden="false" customHeight="false" outlineLevel="0" collapsed="false">
      <c r="A300" s="91" t="n">
        <v>43393</v>
      </c>
      <c r="B300" s="8" t="s">
        <v>626</v>
      </c>
      <c r="C300" s="8"/>
      <c r="D300" s="102" t="n">
        <v>0.395833333333333</v>
      </c>
      <c r="E300" s="102" t="n">
        <v>0.395833333333333</v>
      </c>
      <c r="F300" s="8" t="s">
        <v>693</v>
      </c>
      <c r="G300" s="8" t="s">
        <v>693</v>
      </c>
      <c r="H300" s="19" t="n">
        <v>394000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7"/>
      <c r="AB300" s="7"/>
    </row>
    <row r="301" customFormat="false" ht="15.75" hidden="false" customHeight="false" outlineLevel="0" collapsed="false">
      <c r="A301" s="91" t="n">
        <v>43394</v>
      </c>
      <c r="B301" s="8" t="s">
        <v>626</v>
      </c>
      <c r="C301" s="8"/>
      <c r="D301" s="102" t="n">
        <v>0.395833333333333</v>
      </c>
      <c r="E301" s="102" t="n">
        <v>0.395833333333333</v>
      </c>
      <c r="F301" s="8" t="s">
        <v>694</v>
      </c>
      <c r="G301" s="8" t="s">
        <v>694</v>
      </c>
      <c r="H301" s="19" t="n">
        <v>585000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7"/>
      <c r="AB301" s="7"/>
    </row>
    <row r="302" customFormat="false" ht="15.75" hidden="false" customHeight="false" outlineLevel="0" collapsed="false">
      <c r="A302" s="91" t="n">
        <v>43400</v>
      </c>
      <c r="B302" s="8" t="s">
        <v>626</v>
      </c>
      <c r="C302" s="8"/>
      <c r="D302" s="102" t="n">
        <v>0.395833333333333</v>
      </c>
      <c r="E302" s="102" t="n">
        <v>0.395833333333333</v>
      </c>
      <c r="F302" s="8" t="s">
        <v>695</v>
      </c>
      <c r="G302" s="8" t="s">
        <v>695</v>
      </c>
      <c r="H302" s="19" t="n">
        <v>780000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7"/>
      <c r="AB302" s="7"/>
    </row>
    <row r="303" customFormat="false" ht="15.75" hidden="false" customHeight="false" outlineLevel="0" collapsed="false">
      <c r="A303" s="91" t="n">
        <v>43401</v>
      </c>
      <c r="B303" s="8" t="s">
        <v>626</v>
      </c>
      <c r="C303" s="8"/>
      <c r="D303" s="102" t="n">
        <v>0.395833333333333</v>
      </c>
      <c r="E303" s="102" t="n">
        <v>0.395833333333333</v>
      </c>
      <c r="F303" s="8" t="s">
        <v>696</v>
      </c>
      <c r="G303" s="8" t="s">
        <v>696</v>
      </c>
      <c r="H303" s="19" t="n">
        <v>293000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7"/>
      <c r="AB303" s="7"/>
    </row>
    <row r="304" customFormat="false" ht="15.75" hidden="false" customHeight="false" outlineLevel="0" collapsed="false">
      <c r="A304" s="91" t="n">
        <v>43407</v>
      </c>
      <c r="B304" s="8" t="s">
        <v>626</v>
      </c>
      <c r="C304" s="8"/>
      <c r="D304" s="102" t="n">
        <v>0.395833333333333</v>
      </c>
      <c r="E304" s="102" t="n">
        <v>0.395833333333333</v>
      </c>
      <c r="F304" s="8" t="s">
        <v>698</v>
      </c>
      <c r="G304" s="8" t="s">
        <v>698</v>
      </c>
      <c r="H304" s="19" t="n">
        <v>696000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7"/>
      <c r="AB304" s="7"/>
    </row>
    <row r="305" customFormat="false" ht="15.75" hidden="false" customHeight="false" outlineLevel="0" collapsed="false">
      <c r="A305" s="91" t="n">
        <v>43408</v>
      </c>
      <c r="B305" s="8" t="s">
        <v>626</v>
      </c>
      <c r="C305" s="8"/>
      <c r="D305" s="102" t="n">
        <v>0.395833333333333</v>
      </c>
      <c r="E305" s="102" t="n">
        <v>0.395833333333333</v>
      </c>
      <c r="F305" s="8" t="s">
        <v>699</v>
      </c>
      <c r="G305" s="8" t="s">
        <v>699</v>
      </c>
      <c r="H305" s="19" t="n">
        <v>560000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7"/>
      <c r="AB305" s="7"/>
    </row>
    <row r="306" customFormat="false" ht="15.75" hidden="false" customHeight="false" outlineLevel="0" collapsed="false">
      <c r="A306" s="91" t="n">
        <v>43414</v>
      </c>
      <c r="B306" s="8" t="s">
        <v>626</v>
      </c>
      <c r="C306" s="8"/>
      <c r="D306" s="102" t="n">
        <v>0.395833333333333</v>
      </c>
      <c r="E306" s="102" t="n">
        <v>0.395833333333333</v>
      </c>
      <c r="F306" s="8" t="s">
        <v>712</v>
      </c>
      <c r="G306" s="8" t="s">
        <v>712</v>
      </c>
      <c r="H306" s="19" t="n">
        <v>272000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7"/>
      <c r="AB306" s="7"/>
    </row>
    <row r="307" customFormat="false" ht="15.75" hidden="false" customHeight="false" outlineLevel="0" collapsed="false">
      <c r="A307" s="91" t="n">
        <v>43415</v>
      </c>
      <c r="B307" s="8" t="s">
        <v>626</v>
      </c>
      <c r="C307" s="8"/>
      <c r="D307" s="102" t="n">
        <v>0.395833333333333</v>
      </c>
      <c r="E307" s="102" t="n">
        <v>0.395833333333333</v>
      </c>
      <c r="F307" s="8" t="s">
        <v>713</v>
      </c>
      <c r="G307" s="8" t="s">
        <v>713</v>
      </c>
      <c r="H307" s="19" t="n">
        <v>266000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7"/>
      <c r="AB307" s="7"/>
    </row>
    <row r="308" customFormat="false" ht="15.75" hidden="false" customHeight="false" outlineLevel="0" collapsed="false">
      <c r="A308" s="91" t="n">
        <v>43421</v>
      </c>
      <c r="B308" s="8" t="s">
        <v>626</v>
      </c>
      <c r="C308" s="8"/>
      <c r="D308" s="102" t="n">
        <v>0.395833333333333</v>
      </c>
      <c r="E308" s="102" t="n">
        <v>0.395833333333333</v>
      </c>
      <c r="F308" s="8" t="s">
        <v>714</v>
      </c>
      <c r="G308" s="8" t="s">
        <v>714</v>
      </c>
      <c r="H308" s="19" t="n">
        <v>562000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7"/>
      <c r="AB308" s="7"/>
    </row>
    <row r="309" customFormat="false" ht="15.75" hidden="false" customHeight="false" outlineLevel="0" collapsed="false">
      <c r="A309" s="91" t="n">
        <v>43422</v>
      </c>
      <c r="B309" s="8" t="s">
        <v>626</v>
      </c>
      <c r="C309" s="8"/>
      <c r="D309" s="102" t="n">
        <v>0.395833333333333</v>
      </c>
      <c r="E309" s="102" t="n">
        <v>0.395833333333333</v>
      </c>
      <c r="F309" s="8" t="s">
        <v>715</v>
      </c>
      <c r="G309" s="8" t="s">
        <v>715</v>
      </c>
      <c r="H309" s="19" t="n">
        <v>396000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7"/>
      <c r="AB309" s="7"/>
    </row>
    <row r="310" customFormat="false" ht="15.75" hidden="false" customHeight="false" outlineLevel="0" collapsed="false">
      <c r="A310" s="91" t="n">
        <v>43428</v>
      </c>
      <c r="B310" s="8" t="s">
        <v>626</v>
      </c>
      <c r="C310" s="8"/>
      <c r="D310" s="102" t="n">
        <v>0.395833333333333</v>
      </c>
      <c r="E310" s="102" t="n">
        <v>0.395833333333333</v>
      </c>
      <c r="F310" s="8" t="s">
        <v>712</v>
      </c>
      <c r="G310" s="8" t="s">
        <v>712</v>
      </c>
      <c r="H310" s="19" t="n">
        <v>206000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7"/>
      <c r="AB310" s="7"/>
    </row>
    <row r="311" customFormat="false" ht="15.75" hidden="false" customHeight="false" outlineLevel="0" collapsed="false">
      <c r="A311" s="91" t="n">
        <v>43429</v>
      </c>
      <c r="B311" s="8" t="s">
        <v>626</v>
      </c>
      <c r="C311" s="8"/>
      <c r="D311" s="102" t="n">
        <v>0.395833333333333</v>
      </c>
      <c r="E311" s="102" t="n">
        <v>0.395833333333333</v>
      </c>
      <c r="F311" s="8" t="s">
        <v>713</v>
      </c>
      <c r="G311" s="8" t="s">
        <v>713</v>
      </c>
      <c r="H311" s="19" t="n">
        <v>938000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7"/>
      <c r="AB311" s="7"/>
    </row>
    <row r="312" customFormat="false" ht="15.75" hidden="false" customHeight="false" outlineLevel="0" collapsed="false">
      <c r="A312" s="91" t="n">
        <v>43435</v>
      </c>
      <c r="B312" s="8" t="s">
        <v>626</v>
      </c>
      <c r="C312" s="8"/>
      <c r="D312" s="102" t="n">
        <v>0.395833333333333</v>
      </c>
      <c r="E312" s="102" t="n">
        <v>0.395833333333333</v>
      </c>
      <c r="F312" s="8" t="s">
        <v>712</v>
      </c>
      <c r="G312" s="8" t="s">
        <v>712</v>
      </c>
      <c r="H312" s="19" t="n">
        <v>848000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7"/>
      <c r="AB312" s="7"/>
    </row>
    <row r="313" customFormat="false" ht="15.75" hidden="false" customHeight="false" outlineLevel="0" collapsed="false">
      <c r="A313" s="91" t="n">
        <v>43436</v>
      </c>
      <c r="B313" s="8" t="s">
        <v>626</v>
      </c>
      <c r="C313" s="8"/>
      <c r="D313" s="102" t="n">
        <v>0.395833333333333</v>
      </c>
      <c r="E313" s="102" t="n">
        <v>0.395833333333333</v>
      </c>
      <c r="F313" s="8" t="s">
        <v>713</v>
      </c>
      <c r="G313" s="8" t="s">
        <v>713</v>
      </c>
      <c r="H313" s="19" t="n">
        <v>771000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7"/>
      <c r="AB313" s="7"/>
    </row>
    <row r="314" customFormat="false" ht="15.75" hidden="false" customHeight="false" outlineLevel="0" collapsed="false">
      <c r="A314" s="91" t="n">
        <v>43442</v>
      </c>
      <c r="B314" s="8" t="s">
        <v>626</v>
      </c>
      <c r="C314" s="8"/>
      <c r="D314" s="102" t="n">
        <v>0.395833333333333</v>
      </c>
      <c r="E314" s="102" t="n">
        <v>0.395833333333333</v>
      </c>
      <c r="F314" s="8" t="s">
        <v>714</v>
      </c>
      <c r="G314" s="8" t="s">
        <v>714</v>
      </c>
      <c r="H314" s="19" t="n">
        <v>1168000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7"/>
      <c r="AB314" s="7"/>
    </row>
    <row r="315" customFormat="false" ht="15.75" hidden="false" customHeight="false" outlineLevel="0" collapsed="false">
      <c r="A315" s="91" t="n">
        <v>43443</v>
      </c>
      <c r="B315" s="8" t="s">
        <v>626</v>
      </c>
      <c r="C315" s="8"/>
      <c r="D315" s="102" t="n">
        <v>0.395833333333333</v>
      </c>
      <c r="E315" s="102" t="n">
        <v>0.395833333333333</v>
      </c>
      <c r="F315" s="8" t="s">
        <v>715</v>
      </c>
      <c r="G315" s="8" t="s">
        <v>715</v>
      </c>
      <c r="H315" s="19" t="n">
        <v>731000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7"/>
      <c r="AB315" s="7"/>
    </row>
    <row r="316" customFormat="false" ht="15.75" hidden="false" customHeight="false" outlineLevel="0" collapsed="false">
      <c r="A316" s="91" t="n">
        <v>43449</v>
      </c>
      <c r="B316" s="8" t="s">
        <v>646</v>
      </c>
      <c r="C316" s="8"/>
      <c r="D316" s="102" t="n">
        <v>0.395833333333333</v>
      </c>
      <c r="E316" s="102" t="n">
        <v>0.395833333333333</v>
      </c>
      <c r="F316" s="8" t="s">
        <v>716</v>
      </c>
      <c r="G316" s="8" t="s">
        <v>23</v>
      </c>
      <c r="H316" s="103" t="s">
        <v>23</v>
      </c>
      <c r="I316" s="8" t="s">
        <v>717</v>
      </c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7"/>
      <c r="AB316" s="7"/>
    </row>
    <row r="317" customFormat="false" ht="15.75" hidden="false" customHeight="false" outlineLevel="0" collapsed="false">
      <c r="A317" s="91" t="n">
        <v>43450</v>
      </c>
      <c r="B317" s="8" t="s">
        <v>626</v>
      </c>
      <c r="C317" s="8"/>
      <c r="D317" s="102" t="n">
        <v>0.395833333333333</v>
      </c>
      <c r="E317" s="102" t="n">
        <v>0.395833333333333</v>
      </c>
      <c r="F317" s="8" t="s">
        <v>715</v>
      </c>
      <c r="G317" s="8" t="s">
        <v>715</v>
      </c>
      <c r="H317" s="103" t="s">
        <v>23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7"/>
      <c r="AB317" s="7"/>
    </row>
    <row r="318" customFormat="false" ht="15.75" hidden="false" customHeight="false" outlineLevel="0" collapsed="false">
      <c r="A318" s="91" t="n">
        <v>43456</v>
      </c>
      <c r="B318" s="8" t="s">
        <v>626</v>
      </c>
      <c r="C318" s="8"/>
      <c r="D318" s="102" t="n">
        <v>0.395833333333333</v>
      </c>
      <c r="E318" s="102" t="n">
        <v>0.395833333333333</v>
      </c>
      <c r="F318" s="8" t="s">
        <v>716</v>
      </c>
      <c r="G318" s="8" t="s">
        <v>716</v>
      </c>
      <c r="H318" s="185" t="n">
        <v>344000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7"/>
      <c r="AB318" s="7"/>
    </row>
    <row r="319" customFormat="false" ht="15.75" hidden="false" customHeight="false" outlineLevel="0" collapsed="false">
      <c r="A319" s="91" t="n">
        <v>43457</v>
      </c>
      <c r="B319" s="8" t="s">
        <v>626</v>
      </c>
      <c r="C319" s="8"/>
      <c r="D319" s="102" t="n">
        <v>0.395833333333333</v>
      </c>
      <c r="E319" s="102" t="n">
        <v>0.395833333333333</v>
      </c>
      <c r="F319" s="8" t="s">
        <v>715</v>
      </c>
      <c r="G319" s="8" t="s">
        <v>715</v>
      </c>
      <c r="H319" s="185" t="n">
        <v>604000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7"/>
      <c r="AB319" s="7"/>
    </row>
    <row r="320" customFormat="false" ht="15.75" hidden="false" customHeight="false" outlineLevel="0" collapsed="false">
      <c r="A320" s="91" t="n">
        <v>43463</v>
      </c>
      <c r="B320" s="8" t="s">
        <v>646</v>
      </c>
      <c r="C320" s="8"/>
      <c r="D320" s="102" t="n">
        <v>0.395833333333333</v>
      </c>
      <c r="E320" s="8" t="s">
        <v>23</v>
      </c>
      <c r="F320" s="8" t="s">
        <v>718</v>
      </c>
      <c r="G320" s="8" t="s">
        <v>23</v>
      </c>
      <c r="H320" s="103" t="s">
        <v>23</v>
      </c>
      <c r="I320" s="8" t="s">
        <v>717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7"/>
      <c r="AB320" s="7"/>
    </row>
    <row r="321" customFormat="false" ht="15.75" hidden="false" customHeight="false" outlineLevel="0" collapsed="false">
      <c r="A321" s="91" t="n">
        <v>43464</v>
      </c>
      <c r="B321" s="8" t="s">
        <v>646</v>
      </c>
      <c r="C321" s="8"/>
      <c r="D321" s="102" t="n">
        <v>0.395833333333333</v>
      </c>
      <c r="E321" s="8" t="s">
        <v>23</v>
      </c>
      <c r="F321" s="8" t="s">
        <v>719</v>
      </c>
      <c r="G321" s="8" t="s">
        <v>23</v>
      </c>
      <c r="H321" s="103" t="s">
        <v>23</v>
      </c>
      <c r="I321" s="8" t="s">
        <v>717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7"/>
      <c r="AB321" s="7"/>
    </row>
    <row r="322" customFormat="false" ht="15.75" hidden="false" customHeight="false" outlineLevel="0" collapsed="false">
      <c r="A322" s="91" t="n">
        <v>43470</v>
      </c>
      <c r="B322" s="8" t="s">
        <v>626</v>
      </c>
      <c r="C322" s="8"/>
      <c r="D322" s="102" t="n">
        <v>0.395833333333333</v>
      </c>
      <c r="E322" s="102" t="n">
        <v>0.395833333333333</v>
      </c>
      <c r="F322" s="8" t="s">
        <v>718</v>
      </c>
      <c r="G322" s="8" t="s">
        <v>718</v>
      </c>
      <c r="H322" s="19" t="n">
        <v>393000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7"/>
      <c r="AB322" s="7"/>
    </row>
    <row r="323" customFormat="false" ht="15.75" hidden="false" customHeight="false" outlineLevel="0" collapsed="false">
      <c r="A323" s="91" t="n">
        <v>43471</v>
      </c>
      <c r="B323" s="8" t="s">
        <v>626</v>
      </c>
      <c r="C323" s="8"/>
      <c r="D323" s="102" t="n">
        <v>0.395833333333333</v>
      </c>
      <c r="E323" s="102" t="n">
        <v>0.395833333333333</v>
      </c>
      <c r="F323" s="8" t="s">
        <v>719</v>
      </c>
      <c r="G323" s="8" t="s">
        <v>719</v>
      </c>
      <c r="H323" s="19" t="n">
        <v>409000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7"/>
      <c r="AB323" s="7"/>
    </row>
    <row r="324" customFormat="false" ht="15.75" hidden="false" customHeight="false" outlineLevel="0" collapsed="false">
      <c r="A324" s="91" t="n">
        <v>43477</v>
      </c>
      <c r="B324" s="8" t="s">
        <v>626</v>
      </c>
      <c r="C324" s="8"/>
      <c r="D324" s="102" t="n">
        <v>0.395833333333333</v>
      </c>
      <c r="E324" s="102" t="n">
        <v>0.395833333333333</v>
      </c>
      <c r="F324" s="8" t="s">
        <v>718</v>
      </c>
      <c r="G324" s="8" t="s">
        <v>718</v>
      </c>
      <c r="H324" s="19" t="n">
        <v>667000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7"/>
      <c r="AB324" s="7"/>
    </row>
    <row r="325" customFormat="false" ht="15.75" hidden="false" customHeight="false" outlineLevel="0" collapsed="false">
      <c r="A325" s="91" t="n">
        <v>43478</v>
      </c>
      <c r="B325" s="8" t="s">
        <v>626</v>
      </c>
      <c r="C325" s="8"/>
      <c r="D325" s="102" t="n">
        <v>0.395833333333333</v>
      </c>
      <c r="E325" s="102" t="n">
        <v>0.395833333333333</v>
      </c>
      <c r="F325" s="8" t="s">
        <v>719</v>
      </c>
      <c r="G325" s="8" t="s">
        <v>719</v>
      </c>
      <c r="H325" s="19" t="n">
        <v>239000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7"/>
      <c r="AB325" s="7"/>
    </row>
    <row r="326" customFormat="false" ht="15.75" hidden="false" customHeight="false" outlineLevel="0" collapsed="false">
      <c r="A326" s="64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7"/>
      <c r="AB326" s="7"/>
    </row>
    <row r="327" customFormat="false" ht="15.75" hidden="false" customHeight="false" outlineLevel="0" collapsed="false">
      <c r="A327" s="64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7"/>
      <c r="AB327" s="7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7"/>
      <c r="AB328" s="7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7"/>
      <c r="AB329" s="7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7"/>
      <c r="AB330" s="7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7"/>
      <c r="AB331" s="7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7"/>
      <c r="AB332" s="7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7"/>
      <c r="AB333" s="7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7"/>
      <c r="AB334" s="7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7"/>
      <c r="AB335" s="7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7"/>
      <c r="AB336" s="7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7"/>
      <c r="AB337" s="7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7"/>
      <c r="AB338" s="7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7"/>
      <c r="AB339" s="7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7"/>
      <c r="AB340" s="7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7"/>
      <c r="AB341" s="7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7"/>
      <c r="AB342" s="7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7"/>
      <c r="AB343" s="7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7"/>
      <c r="AB344" s="7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7"/>
      <c r="AB345" s="7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7"/>
      <c r="AB346" s="7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7"/>
      <c r="AB347" s="7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7"/>
      <c r="AB348" s="7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7"/>
      <c r="AB349" s="7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7"/>
      <c r="AB350" s="7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7"/>
      <c r="AB351" s="7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7"/>
      <c r="AB352" s="7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7"/>
      <c r="AB353" s="7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7"/>
      <c r="AB354" s="7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7"/>
      <c r="AB355" s="7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7"/>
      <c r="AB356" s="7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7"/>
      <c r="AB357" s="7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7"/>
      <c r="AB358" s="7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7"/>
      <c r="AB359" s="7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7"/>
      <c r="AB360" s="7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7"/>
      <c r="AB361" s="7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7"/>
      <c r="AB362" s="7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7"/>
      <c r="AB363" s="7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7"/>
      <c r="AB364" s="7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7"/>
      <c r="AB365" s="7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7"/>
      <c r="AB366" s="7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7"/>
      <c r="AB367" s="7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7"/>
      <c r="AB368" s="7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7"/>
      <c r="AB369" s="7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7"/>
      <c r="AB370" s="7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7"/>
      <c r="AB371" s="7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7"/>
      <c r="AB372" s="7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7"/>
      <c r="AB373" s="7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7"/>
      <c r="AB374" s="7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7"/>
      <c r="AB375" s="7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7"/>
      <c r="AB376" s="7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7"/>
      <c r="AB377" s="7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7"/>
      <c r="AB378" s="7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7"/>
      <c r="AB379" s="7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7"/>
      <c r="AB380" s="7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7"/>
      <c r="AB381" s="7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7"/>
      <c r="AB382" s="7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7"/>
      <c r="AB383" s="7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7"/>
      <c r="AB384" s="7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7"/>
      <c r="AB385" s="7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7"/>
      <c r="AB386" s="7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7"/>
      <c r="AB387" s="7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7"/>
      <c r="AB388" s="7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7"/>
      <c r="AB389" s="7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7"/>
      <c r="AB390" s="7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7"/>
      <c r="AB391" s="7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7"/>
      <c r="AB392" s="7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7"/>
      <c r="AB393" s="7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7"/>
      <c r="AB394" s="7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7"/>
      <c r="AB395" s="7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7"/>
      <c r="AB396" s="7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7"/>
      <c r="AB397" s="7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7"/>
      <c r="AB398" s="7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7"/>
      <c r="AB399" s="7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7"/>
      <c r="AB400" s="7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7"/>
      <c r="AB401" s="7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7"/>
      <c r="AB402" s="7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7"/>
      <c r="AB403" s="7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7"/>
      <c r="AB404" s="7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7"/>
      <c r="AB405" s="7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7"/>
      <c r="AB406" s="7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7"/>
      <c r="AB407" s="7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7"/>
      <c r="AB408" s="7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7"/>
      <c r="AB409" s="7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7"/>
      <c r="AB410" s="7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7"/>
      <c r="AB411" s="7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7"/>
      <c r="AB412" s="7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7"/>
      <c r="AB413" s="7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7"/>
      <c r="AB414" s="7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7"/>
      <c r="AB415" s="7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7"/>
      <c r="AB416" s="7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7"/>
      <c r="AB417" s="7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7"/>
      <c r="AB418" s="7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7"/>
      <c r="AB419" s="7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7"/>
      <c r="AB420" s="7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7"/>
      <c r="AB421" s="7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7"/>
      <c r="AB422" s="7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7"/>
      <c r="AB423" s="7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7"/>
      <c r="AB424" s="7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7"/>
      <c r="AB425" s="7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7"/>
      <c r="AB426" s="7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7"/>
      <c r="AB427" s="7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7"/>
      <c r="AB428" s="7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7"/>
      <c r="AB429" s="7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7"/>
      <c r="AB430" s="7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7"/>
      <c r="AB431" s="7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7"/>
      <c r="AB432" s="7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7"/>
      <c r="AB433" s="7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7"/>
      <c r="AB434" s="7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7"/>
      <c r="AB435" s="7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7"/>
      <c r="AB436" s="7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7"/>
      <c r="AB437" s="7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7"/>
      <c r="AB438" s="7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7"/>
      <c r="AB439" s="7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7"/>
      <c r="AB440" s="7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7"/>
      <c r="AB441" s="7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7"/>
      <c r="AB442" s="7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7"/>
      <c r="AB443" s="7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7"/>
      <c r="AB444" s="7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7"/>
      <c r="AB445" s="7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7"/>
      <c r="AB446" s="7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7"/>
      <c r="AB447" s="7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7"/>
      <c r="AB448" s="7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7"/>
      <c r="AB449" s="7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7"/>
      <c r="AB450" s="7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7"/>
      <c r="AB451" s="7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7"/>
      <c r="AB452" s="7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7"/>
      <c r="AB453" s="7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7"/>
      <c r="AB454" s="7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7"/>
      <c r="AB455" s="7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7"/>
      <c r="AB456" s="7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7"/>
      <c r="AB457" s="7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7"/>
      <c r="AB458" s="7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7"/>
      <c r="AB459" s="7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7"/>
      <c r="AB460" s="7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7"/>
      <c r="AB461" s="7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7"/>
      <c r="AB462" s="7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7"/>
      <c r="AB463" s="7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7"/>
      <c r="AB464" s="7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7"/>
      <c r="AB465" s="7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7"/>
      <c r="AB466" s="7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7"/>
      <c r="AB467" s="7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7"/>
      <c r="AB468" s="7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7"/>
      <c r="AB469" s="7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7"/>
      <c r="AB470" s="7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7"/>
      <c r="AB471" s="7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7"/>
      <c r="AB472" s="7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7"/>
      <c r="AB473" s="7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7"/>
      <c r="AB474" s="7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7"/>
      <c r="AB475" s="7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7"/>
      <c r="AB476" s="7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7"/>
      <c r="AB477" s="7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7"/>
      <c r="AB478" s="7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7"/>
      <c r="AB479" s="7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7"/>
      <c r="AB480" s="7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7"/>
      <c r="AB481" s="7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7"/>
      <c r="AB482" s="7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7"/>
      <c r="AB483" s="7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7"/>
      <c r="AB484" s="7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7"/>
      <c r="AB485" s="7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7"/>
      <c r="AB486" s="7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7"/>
      <c r="AB487" s="7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7"/>
      <c r="AB488" s="7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7"/>
      <c r="AB489" s="7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7"/>
      <c r="AB490" s="7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7"/>
      <c r="AB491" s="7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7"/>
      <c r="AB492" s="7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7"/>
      <c r="AB493" s="7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7"/>
      <c r="AB494" s="7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7"/>
      <c r="AB495" s="7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7"/>
      <c r="AB496" s="7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7"/>
      <c r="AB497" s="7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7"/>
      <c r="AB498" s="7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7"/>
      <c r="AB499" s="7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7"/>
      <c r="AB500" s="7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7"/>
      <c r="AB501" s="7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7"/>
      <c r="AB502" s="7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7"/>
      <c r="AB503" s="7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7"/>
      <c r="AB504" s="7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7"/>
      <c r="AB505" s="7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7"/>
      <c r="AB506" s="7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7"/>
      <c r="AB507" s="7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7"/>
      <c r="AB508" s="7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7"/>
      <c r="AB509" s="7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7"/>
      <c r="AB510" s="7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7"/>
      <c r="AB511" s="7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7"/>
      <c r="AB512" s="7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7"/>
      <c r="AB513" s="7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7"/>
      <c r="AB514" s="7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7"/>
      <c r="AB515" s="7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7"/>
      <c r="AB516" s="7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7"/>
      <c r="AB517" s="7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7"/>
      <c r="AB518" s="7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7"/>
      <c r="AB519" s="7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7"/>
      <c r="AB520" s="7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7"/>
      <c r="AB521" s="7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7"/>
      <c r="AB522" s="7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7"/>
      <c r="AB523" s="7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7"/>
      <c r="AB524" s="7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7"/>
      <c r="AB525" s="7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7"/>
      <c r="AB526" s="7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7"/>
      <c r="AB527" s="7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7"/>
      <c r="AB528" s="7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7"/>
      <c r="AB529" s="7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7"/>
      <c r="AB530" s="7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7"/>
      <c r="AB531" s="7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7"/>
      <c r="AB532" s="7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7"/>
      <c r="AB533" s="7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7"/>
      <c r="AB534" s="7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7"/>
      <c r="AB535" s="7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7"/>
      <c r="AB536" s="7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7"/>
      <c r="AB537" s="7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7"/>
      <c r="AB538" s="7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7"/>
      <c r="AB539" s="7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7"/>
      <c r="AB540" s="7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7"/>
      <c r="AB541" s="7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7"/>
      <c r="AB542" s="7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7"/>
      <c r="AB543" s="7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7"/>
      <c r="AB544" s="7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7"/>
      <c r="AB545" s="7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7"/>
      <c r="AB546" s="7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7"/>
      <c r="AB547" s="7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7"/>
      <c r="AB548" s="7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7"/>
      <c r="AB549" s="7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7"/>
      <c r="AB550" s="7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7"/>
      <c r="AB551" s="7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7"/>
      <c r="AB552" s="7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7"/>
      <c r="AB553" s="7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7"/>
      <c r="AB554" s="7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7"/>
      <c r="AB555" s="7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7"/>
      <c r="AB556" s="7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7"/>
      <c r="AB557" s="7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7"/>
      <c r="AB558" s="7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7"/>
      <c r="AB559" s="7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7"/>
      <c r="AB560" s="7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7"/>
      <c r="AB561" s="7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7"/>
      <c r="AB562" s="7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7"/>
      <c r="AB563" s="7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7"/>
      <c r="AB564" s="7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7"/>
      <c r="AB565" s="7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7"/>
      <c r="AB566" s="7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7"/>
      <c r="AB567" s="7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7"/>
      <c r="AB568" s="7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7"/>
      <c r="AB569" s="7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7"/>
      <c r="AB570" s="7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7"/>
      <c r="AB571" s="7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7"/>
      <c r="AB572" s="7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7"/>
      <c r="AB573" s="7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7"/>
      <c r="AB574" s="7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7"/>
      <c r="AB575" s="7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7"/>
      <c r="AB576" s="7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7"/>
      <c r="AB577" s="7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7"/>
      <c r="AB578" s="7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7"/>
      <c r="AB579" s="7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7"/>
      <c r="AB580" s="7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7"/>
      <c r="AB581" s="7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7"/>
      <c r="AB582" s="7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7"/>
      <c r="AB583" s="7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7"/>
      <c r="AB584" s="7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7"/>
      <c r="AB585" s="7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7"/>
      <c r="AB586" s="7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7"/>
      <c r="AB587" s="7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7"/>
      <c r="AB588" s="7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7"/>
      <c r="AB589" s="7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7"/>
      <c r="AB590" s="7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7"/>
      <c r="AB591" s="7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7"/>
      <c r="AB592" s="7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7"/>
      <c r="AB593" s="7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7"/>
      <c r="AB594" s="7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7"/>
      <c r="AB595" s="7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7"/>
      <c r="AB596" s="7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7"/>
      <c r="AB597" s="7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7"/>
      <c r="AB598" s="7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7"/>
      <c r="AB599" s="7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7"/>
      <c r="AB600" s="7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7"/>
      <c r="AB601" s="7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7"/>
      <c r="AB602" s="7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7"/>
      <c r="AB603" s="7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7"/>
      <c r="AB604" s="7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7"/>
      <c r="AB605" s="7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7"/>
      <c r="AB606" s="7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7"/>
      <c r="AB607" s="7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7"/>
      <c r="AB608" s="7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7"/>
      <c r="AB609" s="7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7"/>
      <c r="AB610" s="7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7"/>
      <c r="AB611" s="7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7"/>
      <c r="AB612" s="7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7"/>
      <c r="AB613" s="7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7"/>
      <c r="AB614" s="7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7"/>
      <c r="AB615" s="7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7"/>
      <c r="AB616" s="7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7"/>
      <c r="AB617" s="7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7"/>
      <c r="AB618" s="7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7"/>
      <c r="AB619" s="7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7"/>
      <c r="AB620" s="7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7"/>
      <c r="AB621" s="7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7"/>
      <c r="AB622" s="7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7"/>
      <c r="AB623" s="7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7"/>
      <c r="AB624" s="7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7"/>
      <c r="AB625" s="7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7"/>
      <c r="AB626" s="7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7"/>
      <c r="AB627" s="7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7"/>
      <c r="AB628" s="7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7"/>
      <c r="AB629" s="7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7"/>
      <c r="AB630" s="7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7"/>
      <c r="AB631" s="7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7"/>
      <c r="AB632" s="7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7"/>
      <c r="AB633" s="7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7"/>
      <c r="AB634" s="7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7"/>
      <c r="AB635" s="7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7"/>
      <c r="AB636" s="7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7"/>
      <c r="AB637" s="7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7"/>
      <c r="AB638" s="7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7"/>
      <c r="AB639" s="7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7"/>
      <c r="AB640" s="7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7"/>
      <c r="AB641" s="7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7"/>
      <c r="AB642" s="7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7"/>
      <c r="AB643" s="7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7"/>
      <c r="AB644" s="7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7"/>
      <c r="AB645" s="7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7"/>
      <c r="AB646" s="7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7"/>
      <c r="AB647" s="7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7"/>
      <c r="AB648" s="7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7"/>
      <c r="AB649" s="7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7"/>
      <c r="AB650" s="7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7"/>
      <c r="AB651" s="7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7"/>
      <c r="AB652" s="7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7"/>
      <c r="AB653" s="7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7"/>
      <c r="AB654" s="7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7"/>
      <c r="AB655" s="7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7"/>
      <c r="AB656" s="7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7"/>
      <c r="AB657" s="7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7"/>
      <c r="AB658" s="7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7"/>
      <c r="AB659" s="7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7"/>
      <c r="AB660" s="7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7"/>
      <c r="AB661" s="7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7"/>
      <c r="AB662" s="7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7"/>
      <c r="AB663" s="7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7"/>
      <c r="AB664" s="7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7"/>
      <c r="AB665" s="7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7"/>
      <c r="AB666" s="7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7"/>
      <c r="AB667" s="7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7"/>
      <c r="AB668" s="7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7"/>
      <c r="AB669" s="7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7"/>
      <c r="AB670" s="7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7"/>
      <c r="AB671" s="7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7"/>
      <c r="AB672" s="7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7"/>
      <c r="AB673" s="7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7"/>
      <c r="AB674" s="7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7"/>
      <c r="AB675" s="7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7"/>
      <c r="AB676" s="7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7"/>
      <c r="AB677" s="7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7"/>
      <c r="AB678" s="7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7"/>
      <c r="AB679" s="7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7"/>
      <c r="AB680" s="7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7"/>
      <c r="AB681" s="7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7"/>
      <c r="AB682" s="7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7"/>
      <c r="AB683" s="7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7"/>
      <c r="AB684" s="7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7"/>
      <c r="AB685" s="7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7"/>
      <c r="AB686" s="7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7"/>
      <c r="AB687" s="7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7"/>
      <c r="AB688" s="7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7"/>
      <c r="AB689" s="7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7"/>
      <c r="AB690" s="7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7"/>
      <c r="AB691" s="7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7"/>
      <c r="AB692" s="7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7"/>
      <c r="AB693" s="7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7"/>
      <c r="AB694" s="7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7"/>
      <c r="AB695" s="7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7"/>
      <c r="AB696" s="7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7"/>
      <c r="AB697" s="7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7"/>
      <c r="AB698" s="7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7"/>
      <c r="AB699" s="7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7"/>
      <c r="AB700" s="7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7"/>
      <c r="AB701" s="7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7"/>
      <c r="AB702" s="7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7"/>
      <c r="AB703" s="7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7"/>
      <c r="AB704" s="7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7"/>
      <c r="AB705" s="7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7"/>
      <c r="AB706" s="7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7"/>
      <c r="AB707" s="7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7"/>
      <c r="AB708" s="7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7"/>
      <c r="AB709" s="7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7"/>
      <c r="AB710" s="7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7"/>
      <c r="AB711" s="7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7"/>
      <c r="AB712" s="7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7"/>
      <c r="AB713" s="7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7"/>
      <c r="AB714" s="7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7"/>
      <c r="AB715" s="7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7"/>
      <c r="AB716" s="7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7"/>
      <c r="AB717" s="7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7"/>
      <c r="AB718" s="7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7"/>
      <c r="AB719" s="7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7"/>
      <c r="AB720" s="7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7"/>
      <c r="AB721" s="7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7"/>
      <c r="AB722" s="7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7"/>
      <c r="AB723" s="7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7"/>
      <c r="AB724" s="7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7"/>
      <c r="AB725" s="7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7"/>
      <c r="AB726" s="7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7"/>
      <c r="AB727" s="7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7"/>
      <c r="AB728" s="7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7"/>
      <c r="AB729" s="7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7"/>
      <c r="AB730" s="7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7"/>
      <c r="AB731" s="7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7"/>
      <c r="AB732" s="7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7"/>
      <c r="AB733" s="7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7"/>
      <c r="AB734" s="7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7"/>
      <c r="AB735" s="7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7"/>
      <c r="AB736" s="7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7"/>
      <c r="AB737" s="7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7"/>
      <c r="AB738" s="7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7"/>
      <c r="AB739" s="7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7"/>
      <c r="AB740" s="7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7"/>
      <c r="AB741" s="7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7"/>
      <c r="AB742" s="7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7"/>
      <c r="AB743" s="7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7"/>
      <c r="AB744" s="7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7"/>
      <c r="AB745" s="7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7"/>
      <c r="AB746" s="7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7"/>
      <c r="AB747" s="7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7"/>
      <c r="AB748" s="7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7"/>
      <c r="AB749" s="7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7"/>
      <c r="AB750" s="7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7"/>
      <c r="AB751" s="7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7"/>
      <c r="AB752" s="7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7"/>
      <c r="AB753" s="7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7"/>
      <c r="AB754" s="7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7"/>
      <c r="AB755" s="7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7"/>
      <c r="AB756" s="7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7"/>
      <c r="AB757" s="7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7"/>
      <c r="AB758" s="7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7"/>
      <c r="AB759" s="7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7"/>
      <c r="AB760" s="7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7"/>
      <c r="AB761" s="7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7"/>
      <c r="AB762" s="7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7"/>
      <c r="AB763" s="7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7"/>
      <c r="AB764" s="7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7"/>
      <c r="AB765" s="7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7"/>
      <c r="AB766" s="7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7"/>
      <c r="AB767" s="7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7"/>
      <c r="AB768" s="7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7"/>
      <c r="AB769" s="7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7"/>
      <c r="AB770" s="7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7"/>
      <c r="AB771" s="7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7"/>
      <c r="AB772" s="7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7"/>
      <c r="AB773" s="7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7"/>
      <c r="AB774" s="7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7"/>
      <c r="AB775" s="7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7"/>
      <c r="AB776" s="7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7"/>
      <c r="AB777" s="7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7"/>
      <c r="AB778" s="7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7"/>
      <c r="AB779" s="7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7"/>
      <c r="AB780" s="7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7"/>
      <c r="AB781" s="7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7"/>
      <c r="AB782" s="7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7"/>
      <c r="AB783" s="7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7"/>
      <c r="AB784" s="7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7"/>
      <c r="AB785" s="7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7"/>
      <c r="AB786" s="7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7"/>
      <c r="AB787" s="7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7"/>
      <c r="AB788" s="7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7"/>
      <c r="AB789" s="7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7"/>
      <c r="AB790" s="7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7"/>
      <c r="AB791" s="7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7"/>
      <c r="AB792" s="7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7"/>
      <c r="AB793" s="7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7"/>
      <c r="AB794" s="7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7"/>
      <c r="AB795" s="7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7"/>
      <c r="AB796" s="7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7"/>
      <c r="AB797" s="7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7"/>
      <c r="AB798" s="7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7"/>
      <c r="AB799" s="7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7"/>
      <c r="AB800" s="7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7"/>
      <c r="AB801" s="7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7"/>
      <c r="AB802" s="7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7"/>
      <c r="AB803" s="7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7"/>
      <c r="AB804" s="7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7"/>
      <c r="AB805" s="7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7"/>
      <c r="AB806" s="7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7"/>
      <c r="AB807" s="7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7"/>
      <c r="AB808" s="7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7"/>
      <c r="AB809" s="7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7"/>
      <c r="AB810" s="7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7"/>
      <c r="AB811" s="7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7"/>
      <c r="AB812" s="7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7"/>
      <c r="AB813" s="7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7"/>
      <c r="AB814" s="7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7"/>
      <c r="AB815" s="7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7"/>
      <c r="AB816" s="7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7"/>
      <c r="AB817" s="7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7"/>
      <c r="AB818" s="7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7"/>
      <c r="AB819" s="7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7"/>
      <c r="AB820" s="7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7"/>
      <c r="AB821" s="7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7"/>
      <c r="AB822" s="7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7"/>
      <c r="AB823" s="7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7"/>
      <c r="AB824" s="7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7"/>
      <c r="AB825" s="7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7"/>
      <c r="AB826" s="7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7"/>
      <c r="AB827" s="7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7"/>
      <c r="AB828" s="7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7"/>
      <c r="AB829" s="7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7"/>
      <c r="AB830" s="7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7"/>
      <c r="AB831" s="7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7"/>
      <c r="AB832" s="7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7"/>
      <c r="AB833" s="7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7"/>
      <c r="AB834" s="7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7"/>
      <c r="AB835" s="7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7"/>
      <c r="AB836" s="7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7"/>
      <c r="AB837" s="7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7"/>
      <c r="AB838" s="7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7"/>
      <c r="AB839" s="7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7"/>
      <c r="AB840" s="7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7"/>
      <c r="AB841" s="7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7"/>
      <c r="AB842" s="7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7"/>
      <c r="AB843" s="7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7"/>
      <c r="AB844" s="7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7"/>
      <c r="AB845" s="7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7"/>
      <c r="AB846" s="7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7"/>
      <c r="AB847" s="7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7"/>
      <c r="AB848" s="7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7"/>
      <c r="AB849" s="7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7"/>
      <c r="AB850" s="7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7"/>
      <c r="AB851" s="7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7"/>
      <c r="AB852" s="7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7"/>
      <c r="AB853" s="7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7"/>
      <c r="AB854" s="7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7"/>
      <c r="AB855" s="7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7"/>
      <c r="AB856" s="7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7"/>
      <c r="AB857" s="7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7"/>
      <c r="AB858" s="7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7"/>
      <c r="AB859" s="7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7"/>
      <c r="AB860" s="7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7"/>
      <c r="AB861" s="7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7"/>
      <c r="AB862" s="7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7"/>
      <c r="AB863" s="7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7"/>
      <c r="AB864" s="7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7"/>
      <c r="AB865" s="7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7"/>
      <c r="AB866" s="7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7"/>
      <c r="AB867" s="7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7"/>
      <c r="AB868" s="7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7"/>
      <c r="AB869" s="7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7"/>
      <c r="AB870" s="7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7"/>
      <c r="AB871" s="7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7"/>
      <c r="AB872" s="7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7"/>
      <c r="AB873" s="7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7"/>
      <c r="AB874" s="7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7"/>
      <c r="AB875" s="7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7"/>
      <c r="AB876" s="7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7"/>
      <c r="AB877" s="7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7"/>
      <c r="AB878" s="7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7"/>
      <c r="AB879" s="7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7"/>
      <c r="AB880" s="7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7"/>
      <c r="AB881" s="7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7"/>
      <c r="AB882" s="7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7"/>
      <c r="AB883" s="7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7"/>
      <c r="AB884" s="7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7"/>
      <c r="AB885" s="7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7"/>
      <c r="AB886" s="7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7"/>
      <c r="AB887" s="7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7"/>
      <c r="AB888" s="7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7"/>
      <c r="AB889" s="7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7"/>
      <c r="AB890" s="7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7"/>
      <c r="AB891" s="7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7"/>
      <c r="AB892" s="7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7"/>
      <c r="AB893" s="7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7"/>
      <c r="AB894" s="7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7"/>
      <c r="AB895" s="7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7"/>
      <c r="AB896" s="7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7"/>
      <c r="AB897" s="7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7"/>
      <c r="AB898" s="7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7"/>
      <c r="AB899" s="7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7"/>
      <c r="AB900" s="7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7"/>
      <c r="AB901" s="7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7"/>
      <c r="AB902" s="7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7"/>
      <c r="AB903" s="7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7"/>
      <c r="AB904" s="7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7"/>
      <c r="AB905" s="7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7"/>
      <c r="AB906" s="7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7"/>
      <c r="AB907" s="7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7"/>
      <c r="AB908" s="7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7"/>
      <c r="AB909" s="7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7"/>
      <c r="AB910" s="7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7"/>
      <c r="AB911" s="7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7"/>
      <c r="AB912" s="7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7"/>
      <c r="AB913" s="7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7"/>
      <c r="AB914" s="7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7"/>
      <c r="AB915" s="7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7"/>
      <c r="AB916" s="7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7"/>
      <c r="AB917" s="7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7"/>
      <c r="AB918" s="7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7"/>
      <c r="AB919" s="7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7"/>
      <c r="AB920" s="7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7"/>
      <c r="AB921" s="7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7"/>
      <c r="AB922" s="7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7"/>
      <c r="AB923" s="7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7"/>
      <c r="AB924" s="7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7"/>
      <c r="AB925" s="7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7"/>
      <c r="AB926" s="7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7"/>
      <c r="AB927" s="7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7"/>
      <c r="AB928" s="7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7"/>
      <c r="AB929" s="7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7"/>
      <c r="AB930" s="7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7"/>
      <c r="AB931" s="7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7"/>
      <c r="AB932" s="7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7"/>
      <c r="AB933" s="7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7"/>
      <c r="AB934" s="7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7"/>
      <c r="AB935" s="7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7"/>
      <c r="AB936" s="7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7"/>
      <c r="AB937" s="7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7"/>
      <c r="AB938" s="7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7"/>
      <c r="AB939" s="7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7"/>
      <c r="AB940" s="7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7"/>
      <c r="AB941" s="7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7"/>
      <c r="AB942" s="7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7"/>
      <c r="AB943" s="7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7"/>
      <c r="AB944" s="7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7"/>
      <c r="AB945" s="7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7"/>
      <c r="AB946" s="7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7"/>
      <c r="AB947" s="7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7"/>
      <c r="AB948" s="7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7"/>
      <c r="AB949" s="7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7"/>
      <c r="AB950" s="7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7"/>
      <c r="AB951" s="7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7"/>
      <c r="AB952" s="7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7"/>
      <c r="AB953" s="7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7"/>
      <c r="AB954" s="7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7"/>
      <c r="AB955" s="7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7"/>
      <c r="AB956" s="7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7"/>
      <c r="AB957" s="7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7"/>
      <c r="AB958" s="7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7"/>
      <c r="AB959" s="7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7"/>
      <c r="AB960" s="7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7"/>
      <c r="AB961" s="7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7"/>
      <c r="AB962" s="7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7"/>
      <c r="AB963" s="7"/>
    </row>
    <row r="964" customFormat="false" ht="15.7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7"/>
      <c r="AB964" s="7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7"/>
      <c r="AB965" s="7"/>
    </row>
    <row r="966" customFormat="false" ht="15.7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7"/>
      <c r="AB966" s="7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7"/>
      <c r="AB967" s="7"/>
    </row>
    <row r="968" customFormat="false" ht="15.7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7"/>
      <c r="AB968" s="7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7"/>
      <c r="AB969" s="7"/>
    </row>
    <row r="970" customFormat="false" ht="15.7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7"/>
      <c r="AB970" s="7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7"/>
      <c r="AB971" s="7"/>
    </row>
    <row r="972" customFormat="false" ht="15.7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7"/>
      <c r="AB972" s="7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7"/>
      <c r="AB973" s="7"/>
    </row>
    <row r="974" customFormat="false" ht="15.7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7"/>
      <c r="AB974" s="7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7"/>
      <c r="AB975" s="7"/>
    </row>
    <row r="976" customFormat="false" ht="15.7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7"/>
      <c r="AB976" s="7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7"/>
      <c r="AB977" s="7"/>
    </row>
    <row r="978" customFormat="false" ht="15.7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7"/>
      <c r="AB978" s="7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7"/>
      <c r="AB979" s="7"/>
    </row>
    <row r="980" customFormat="false" ht="15.7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7"/>
      <c r="AB980" s="7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7"/>
      <c r="AB981" s="7"/>
    </row>
    <row r="982" customFormat="false" ht="15.7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7"/>
      <c r="AB982" s="7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7"/>
      <c r="AB983" s="7"/>
    </row>
    <row r="984" customFormat="false" ht="15.7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7"/>
      <c r="AB984" s="7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7"/>
      <c r="AB985" s="7"/>
    </row>
    <row r="986" customFormat="false" ht="15.7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7"/>
      <c r="AB986" s="7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7"/>
      <c r="AB987" s="7"/>
    </row>
    <row r="988" customFormat="false" ht="15.7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7"/>
      <c r="AB988" s="7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7"/>
      <c r="AB989" s="7"/>
    </row>
    <row r="990" customFormat="false" ht="15.7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7"/>
      <c r="AB990" s="7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7"/>
      <c r="AB991" s="7"/>
    </row>
    <row r="992" customFormat="false" ht="15.7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7"/>
      <c r="AB992" s="7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7"/>
      <c r="AB993" s="7"/>
    </row>
    <row r="994" customFormat="false" ht="15.7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7"/>
      <c r="AB994" s="7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7"/>
      <c r="AB995" s="7"/>
    </row>
    <row r="996" customFormat="false" ht="15.7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7"/>
      <c r="AB996" s="7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7"/>
      <c r="AB997" s="7"/>
    </row>
    <row r="998" customFormat="false" ht="15.7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7"/>
      <c r="AB998" s="7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7"/>
      <c r="AB999" s="7"/>
    </row>
    <row r="1000" customFormat="false" ht="15.7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7"/>
      <c r="AB1000" s="7"/>
    </row>
    <row r="1001" customFormat="false" ht="15.7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7"/>
      <c r="AB1001" s="7"/>
    </row>
    <row r="1002" customFormat="false" ht="15.7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7"/>
      <c r="AB1002" s="7"/>
    </row>
    <row r="1003" customFormat="false" ht="15.7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7"/>
      <c r="AB1003" s="7"/>
    </row>
    <row r="1004" customFormat="false" ht="15.7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7"/>
      <c r="AB1004" s="7"/>
    </row>
    <row r="1005" customFormat="false" ht="15.7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7"/>
      <c r="AB1005" s="7"/>
    </row>
    <row r="1006" customFormat="false" ht="15.7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7"/>
      <c r="AB1006" s="7"/>
    </row>
    <row r="1007" customFormat="false" ht="15.7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7"/>
      <c r="AB1007" s="7"/>
    </row>
    <row r="1008" customFormat="false" ht="15.75" hidden="false" customHeight="false" outlineLevel="0" collapsed="false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7"/>
      <c r="AB1008" s="7"/>
    </row>
    <row r="1009" customFormat="false" ht="15.75" hidden="false" customHeight="false" outlineLevel="0" collapsed="false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7"/>
      <c r="AB1009" s="7"/>
    </row>
    <row r="1010" customFormat="false" ht="15.75" hidden="false" customHeight="false" outlineLevel="0" collapsed="false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7"/>
      <c r="AB1010" s="7"/>
    </row>
    <row r="1011" customFormat="false" ht="15.75" hidden="false" customHeight="false" outlineLevel="0" collapsed="false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7"/>
      <c r="AB1011" s="7"/>
    </row>
    <row r="1012" customFormat="false" ht="15.75" hidden="false" customHeight="false" outlineLevel="0" collapsed="false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7"/>
      <c r="AB1012" s="7"/>
    </row>
    <row r="1013" customFormat="false" ht="15.75" hidden="false" customHeight="false" outlineLevel="0" collapsed="false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7"/>
      <c r="AB1013" s="7"/>
    </row>
    <row r="1014" customFormat="false" ht="15.75" hidden="false" customHeight="false" outlineLevel="0" collapsed="false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7"/>
      <c r="AB1014" s="7"/>
    </row>
    <row r="1015" customFormat="false" ht="15.75" hidden="false" customHeight="false" outlineLevel="0" collapsed="false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7"/>
      <c r="AB1015" s="7"/>
    </row>
    <row r="1016" customFormat="false" ht="15.75" hidden="false" customHeight="false" outlineLevel="0" collapsed="false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7"/>
      <c r="AB1016" s="7"/>
    </row>
    <row r="1017" customFormat="false" ht="15.75" hidden="false" customHeight="false" outlineLevel="0" collapsed="false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7"/>
      <c r="AB1017" s="7"/>
    </row>
    <row r="1018" customFormat="false" ht="15.75" hidden="false" customHeight="false" outlineLevel="0" collapsed="false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7"/>
      <c r="AB1018" s="7"/>
    </row>
    <row r="1019" customFormat="false" ht="15.75" hidden="false" customHeight="false" outlineLevel="0" collapsed="false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7"/>
      <c r="AB1019" s="7"/>
    </row>
    <row r="1020" customFormat="false" ht="15.75" hidden="false" customHeight="false" outlineLevel="0" collapsed="false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7"/>
      <c r="AB1020" s="7"/>
    </row>
    <row r="1021" customFormat="false" ht="15.75" hidden="false" customHeight="false" outlineLevel="0" collapsed="false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7"/>
      <c r="AB1021" s="7"/>
    </row>
    <row r="1022" customFormat="false" ht="15.75" hidden="false" customHeight="false" outlineLevel="0" collapsed="false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7"/>
      <c r="AB1022" s="7"/>
    </row>
    <row r="1023" customFormat="false" ht="15.75" hidden="false" customHeight="false" outlineLevel="0" collapsed="false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7"/>
      <c r="AB1023" s="7"/>
    </row>
    <row r="1024" customFormat="false" ht="15.75" hidden="false" customHeight="false" outlineLevel="0" collapsed="false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7"/>
      <c r="AB1024" s="7"/>
    </row>
    <row r="1025" customFormat="false" ht="15.75" hidden="false" customHeight="false" outlineLevel="0" collapsed="false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7"/>
      <c r="AB1025" s="7"/>
    </row>
    <row r="1026" customFormat="false" ht="15.75" hidden="false" customHeight="false" outlineLevel="0" collapsed="false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7"/>
      <c r="AB1026" s="7"/>
    </row>
    <row r="1027" customFormat="false" ht="15.75" hidden="false" customHeight="false" outlineLevel="0" collapsed="false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7"/>
      <c r="AB1027" s="7"/>
    </row>
    <row r="1028" customFormat="false" ht="15.75" hidden="false" customHeight="false" outlineLevel="0" collapsed="false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7"/>
      <c r="AB1028" s="7"/>
    </row>
    <row r="1029" customFormat="false" ht="15.75" hidden="false" customHeight="false" outlineLevel="0" collapsed="false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7"/>
      <c r="AB1029" s="7"/>
    </row>
    <row r="1030" customFormat="false" ht="15.75" hidden="false" customHeight="false" outlineLevel="0" collapsed="false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7"/>
      <c r="AB1030" s="7"/>
    </row>
    <row r="1031" customFormat="false" ht="15.75" hidden="false" customHeight="false" outlineLevel="0" collapsed="false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7"/>
      <c r="AB1031" s="7"/>
    </row>
    <row r="1032" customFormat="false" ht="15.75" hidden="false" customHeight="false" outlineLevel="0" collapsed="false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7"/>
      <c r="AB1032" s="7"/>
    </row>
    <row r="1033" customFormat="false" ht="15.75" hidden="false" customHeight="false" outlineLevel="0" collapsed="false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7"/>
      <c r="AB1033" s="7"/>
    </row>
    <row r="1034" customFormat="false" ht="15.75" hidden="false" customHeight="false" outlineLevel="0" collapsed="false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7"/>
      <c r="AB1034" s="7"/>
    </row>
    <row r="1035" customFormat="false" ht="15.75" hidden="false" customHeight="false" outlineLevel="0" collapsed="false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7"/>
      <c r="AB1035" s="7"/>
    </row>
    <row r="1036" customFormat="false" ht="15.75" hidden="false" customHeight="false" outlineLevel="0" collapsed="false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7"/>
      <c r="AB1036" s="7"/>
    </row>
    <row r="1037" customFormat="false" ht="15.75" hidden="false" customHeight="false" outlineLevel="0" collapsed="false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7"/>
      <c r="AB1037" s="7"/>
    </row>
    <row r="1038" customFormat="false" ht="15.75" hidden="false" customHeight="false" outlineLevel="0" collapsed="false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7"/>
      <c r="AB1038" s="7"/>
    </row>
    <row r="1039" customFormat="false" ht="15.75" hidden="false" customHeight="false" outlineLevel="0" collapsed="false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7"/>
      <c r="AB1039" s="7"/>
    </row>
    <row r="1040" customFormat="false" ht="15.75" hidden="false" customHeight="false" outlineLevel="0" collapsed="false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7"/>
      <c r="AB1040" s="7"/>
    </row>
    <row r="1041" customFormat="false" ht="15.75" hidden="false" customHeight="false" outlineLevel="0" collapsed="false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7"/>
      <c r="AB1041" s="7"/>
    </row>
  </sheetData>
  <conditionalFormatting sqref="B1:B1041">
    <cfRule type="containsText" priority="2" operator="containsText" aboveAverage="0" equalAverage="0" bottom="0" percent="0" rank="0" text="Successful Broadcast" dxfId="0">
      <formula>NOT(ISERROR(SEARCH("Successful Broadcast",B1)))</formula>
    </cfRule>
  </conditionalFormatting>
  <conditionalFormatting sqref="B1:B1041">
    <cfRule type="containsText" priority="3" operator="containsText" aboveAverage="0" equalAverage="0" bottom="0" percent="0" rank="0" text="Broadcast With Error" dxfId="1">
      <formula>NOT(ISERROR(SEARCH("Broadcast With Error",B1)))</formula>
    </cfRule>
  </conditionalFormatting>
  <conditionalFormatting sqref="B1:B1041">
    <cfRule type="containsText" priority="4" operator="containsText" aboveAverage="0" equalAverage="0" bottom="0" percent="0" rank="0" text="Not Broadcast" dxfId="2">
      <formula>NOT(ISERROR(SEARCH("Not Broadcast",B1)))</formula>
    </cfRule>
  </conditionalFormatting>
  <dataValidations count="2">
    <dataValidation allowBlank="true" operator="between" showDropDown="false" showErrorMessage="false" showInputMessage="false" sqref="B2:B327" type="list">
      <formula1>"Successful Broadcast,Broadcast with Error,Not Broadcast"</formula1>
      <formula2>0</formula2>
    </dataValidation>
    <dataValidation allowBlank="true" operator="between" showDropDown="false" showErrorMessage="false" showInputMessage="false" sqref="C2:C327" type="list">
      <formula1>"Episode not shown,Episode Cut Short,Episode began late,Episode shown at wrong time,Wrong episode shown,Began with wrong episode then changed to correct one,Issues with sound,Issues with picture"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49"/>
    <col collapsed="false" customWidth="true" hidden="false" outlineLevel="0" max="4" min="4" style="0" width="16.87"/>
    <col collapsed="false" customWidth="true" hidden="false" outlineLevel="0" max="6" min="6" style="0" width="17.13"/>
    <col collapsed="false" customWidth="true" hidden="false" outlineLevel="0" max="7" min="7" style="0" width="17.74"/>
    <col collapsed="false" customWidth="true" hidden="false" outlineLevel="0" max="9" min="9" style="0" width="16.75"/>
  </cols>
  <sheetData>
    <row r="1" customFormat="false" ht="15.75" hidden="false" customHeight="false" outlineLevel="0" collapsed="false">
      <c r="A1" s="32"/>
      <c r="B1" s="32" t="s">
        <v>619</v>
      </c>
      <c r="C1" s="32" t="s">
        <v>620</v>
      </c>
      <c r="D1" s="32" t="s">
        <v>621</v>
      </c>
      <c r="E1" s="32" t="s">
        <v>622</v>
      </c>
      <c r="F1" s="32" t="s">
        <v>341</v>
      </c>
      <c r="G1" s="32" t="s">
        <v>623</v>
      </c>
      <c r="H1" s="32" t="s">
        <v>343</v>
      </c>
      <c r="I1" s="32" t="s">
        <v>624</v>
      </c>
      <c r="J1" s="8"/>
    </row>
    <row r="2" customFormat="false" ht="15.75" hidden="false" customHeight="false" outlineLevel="0" collapsed="false">
      <c r="A2" s="64" t="n">
        <v>43007</v>
      </c>
      <c r="B2" s="186"/>
      <c r="C2" s="8"/>
      <c r="D2" s="102" t="n">
        <v>0.625</v>
      </c>
      <c r="E2" s="102"/>
      <c r="F2" s="8" t="s">
        <v>720</v>
      </c>
      <c r="G2" s="8" t="s">
        <v>23</v>
      </c>
      <c r="H2" s="22" t="s">
        <v>23</v>
      </c>
      <c r="I2" s="8" t="s">
        <v>721</v>
      </c>
      <c r="J2" s="8"/>
    </row>
    <row r="3" customFormat="false" ht="15.75" hidden="false" customHeight="false" outlineLevel="0" collapsed="false">
      <c r="A3" s="64" t="n">
        <v>43014</v>
      </c>
      <c r="D3" s="102" t="n">
        <v>0.625</v>
      </c>
      <c r="F3" s="8" t="s">
        <v>720</v>
      </c>
      <c r="G3" s="8" t="s">
        <v>720</v>
      </c>
      <c r="H3" s="57" t="n">
        <v>806000</v>
      </c>
    </row>
    <row r="4" customFormat="false" ht="15.75" hidden="false" customHeight="false" outlineLevel="0" collapsed="false">
      <c r="A4" s="64" t="n">
        <v>43021</v>
      </c>
      <c r="D4" s="102" t="n">
        <v>0.625</v>
      </c>
      <c r="F4" s="8" t="s">
        <v>722</v>
      </c>
      <c r="G4" s="8" t="s">
        <v>723</v>
      </c>
      <c r="H4" s="19" t="n">
        <v>547000</v>
      </c>
    </row>
    <row r="5" customFormat="false" ht="15.75" hidden="false" customHeight="false" outlineLevel="0" collapsed="false">
      <c r="A5" s="64" t="n">
        <v>43028</v>
      </c>
      <c r="D5" s="102" t="n">
        <v>0.625</v>
      </c>
      <c r="F5" s="8" t="s">
        <v>722</v>
      </c>
      <c r="G5" s="8" t="s">
        <v>724</v>
      </c>
      <c r="H5" s="57" t="n">
        <v>407000</v>
      </c>
    </row>
    <row r="6" customFormat="false" ht="15.75" hidden="false" customHeight="false" outlineLevel="0" collapsed="false">
      <c r="A6" s="64" t="n">
        <v>43035</v>
      </c>
      <c r="D6" s="102" t="n">
        <v>0.625</v>
      </c>
      <c r="F6" s="8" t="s">
        <v>725</v>
      </c>
      <c r="G6" s="8" t="s">
        <v>724</v>
      </c>
      <c r="H6" s="57" t="n">
        <v>853000</v>
      </c>
    </row>
    <row r="7" customFormat="false" ht="15.75" hidden="false" customHeight="false" outlineLevel="0" collapsed="false">
      <c r="A7" s="64" t="n">
        <v>43042</v>
      </c>
      <c r="D7" s="102" t="n">
        <v>0.625</v>
      </c>
      <c r="F7" s="8" t="s">
        <v>725</v>
      </c>
      <c r="G7" s="8" t="s">
        <v>726</v>
      </c>
      <c r="H7" s="55" t="s">
        <v>23</v>
      </c>
      <c r="I7" s="8" t="s">
        <v>727</v>
      </c>
    </row>
    <row r="8" customFormat="false" ht="15.75" hidden="false" customHeight="false" outlineLevel="0" collapsed="false">
      <c r="A8" s="64" t="n">
        <v>43049</v>
      </c>
      <c r="D8" s="102" t="n">
        <v>0.625</v>
      </c>
      <c r="F8" s="8" t="s">
        <v>728</v>
      </c>
      <c r="G8" s="8" t="s">
        <v>729</v>
      </c>
      <c r="H8" s="57" t="n">
        <v>242000</v>
      </c>
    </row>
    <row r="9" customFormat="false" ht="15.75" hidden="false" customHeight="false" outlineLevel="0" collapsed="false">
      <c r="A9" s="64" t="n">
        <v>43056</v>
      </c>
      <c r="D9" s="102" t="n">
        <v>0.625</v>
      </c>
      <c r="F9" s="8" t="s">
        <v>728</v>
      </c>
      <c r="G9" s="8" t="s">
        <v>730</v>
      </c>
      <c r="H9" s="57" t="n">
        <v>249000</v>
      </c>
    </row>
    <row r="10" customFormat="false" ht="15.75" hidden="false" customHeight="false" outlineLevel="0" collapsed="false">
      <c r="A10" s="64" t="n">
        <v>43063</v>
      </c>
      <c r="D10" s="102" t="n">
        <v>0.625</v>
      </c>
      <c r="F10" s="8" t="s">
        <v>731</v>
      </c>
      <c r="G10" s="8" t="s">
        <v>730</v>
      </c>
    </row>
    <row r="11" customFormat="false" ht="15.75" hidden="false" customHeight="false" outlineLevel="0" collapsed="false">
      <c r="A11" s="64" t="n">
        <v>43070</v>
      </c>
      <c r="D11" s="102" t="n">
        <v>0.625</v>
      </c>
      <c r="F11" s="8" t="s">
        <v>731</v>
      </c>
      <c r="G11" s="8" t="s">
        <v>730</v>
      </c>
      <c r="H11" s="57" t="n">
        <v>890000</v>
      </c>
    </row>
    <row r="12" customFormat="false" ht="15.75" hidden="false" customHeight="false" outlineLevel="0" collapsed="false">
      <c r="A12" s="64" t="n">
        <v>43077</v>
      </c>
      <c r="D12" s="102" t="n">
        <v>0.625</v>
      </c>
      <c r="F12" s="8" t="s">
        <v>732</v>
      </c>
      <c r="G12" s="8" t="s">
        <v>733</v>
      </c>
      <c r="H12" s="19" t="n">
        <v>640000</v>
      </c>
    </row>
    <row r="13" customFormat="false" ht="15.75" hidden="false" customHeight="false" outlineLevel="0" collapsed="false">
      <c r="A13" s="64" t="n">
        <v>43084</v>
      </c>
      <c r="D13" s="102" t="n">
        <v>0.625</v>
      </c>
      <c r="F13" s="8" t="s">
        <v>732</v>
      </c>
    </row>
    <row r="14" customFormat="false" ht="15.75" hidden="false" customHeight="false" outlineLevel="0" collapsed="false">
      <c r="A14" s="64" t="n">
        <v>43091</v>
      </c>
      <c r="D14" s="102" t="n">
        <v>0.625</v>
      </c>
      <c r="F14" s="8" t="s">
        <v>734</v>
      </c>
    </row>
    <row r="15" customFormat="false" ht="15.75" hidden="false" customHeight="false" outlineLevel="0" collapsed="false">
      <c r="A15" s="64" t="n">
        <v>43098</v>
      </c>
      <c r="D15" s="102" t="n">
        <v>0.625</v>
      </c>
      <c r="F15" s="8" t="s">
        <v>734</v>
      </c>
    </row>
    <row r="16" customFormat="false" ht="15.75" hidden="false" customHeight="false" outlineLevel="0" collapsed="false">
      <c r="A16" s="64" t="n">
        <v>43105</v>
      </c>
      <c r="D16" s="102" t="n">
        <v>0.625</v>
      </c>
      <c r="F16" s="8" t="s">
        <v>735</v>
      </c>
    </row>
    <row r="17" customFormat="false" ht="15.75" hidden="false" customHeight="false" outlineLevel="0" collapsed="false">
      <c r="A17" s="64" t="n">
        <v>43112</v>
      </c>
      <c r="D17" s="102" t="n">
        <v>0.625</v>
      </c>
      <c r="F17" s="8" t="s">
        <v>735</v>
      </c>
    </row>
    <row r="18" customFormat="false" ht="15.75" hidden="false" customHeight="false" outlineLevel="0" collapsed="false">
      <c r="A18" s="64" t="n">
        <v>43119</v>
      </c>
      <c r="D18" s="102" t="n">
        <v>0.625</v>
      </c>
      <c r="F18" s="8" t="s">
        <v>736</v>
      </c>
    </row>
    <row r="19" customFormat="false" ht="15.75" hidden="false" customHeight="false" outlineLevel="0" collapsed="false">
      <c r="A19" s="64" t="n">
        <v>43126</v>
      </c>
      <c r="D19" s="102" t="n">
        <v>0.625</v>
      </c>
      <c r="F19" s="8" t="s">
        <v>736</v>
      </c>
    </row>
    <row r="20" customFormat="false" ht="15.75" hidden="false" customHeight="false" outlineLevel="0" collapsed="false">
      <c r="A20" s="64" t="n">
        <v>43133</v>
      </c>
      <c r="D20" s="102" t="n">
        <v>0.625</v>
      </c>
      <c r="F20" s="8" t="s">
        <v>737</v>
      </c>
    </row>
    <row r="21" customFormat="false" ht="15.75" hidden="false" customHeight="false" outlineLevel="0" collapsed="false">
      <c r="A21" s="64" t="n">
        <v>43140</v>
      </c>
      <c r="D21" s="102" t="n">
        <v>0.625</v>
      </c>
      <c r="F21" s="8" t="s">
        <v>737</v>
      </c>
    </row>
    <row r="22" customFormat="false" ht="15.75" hidden="false" customHeight="false" outlineLevel="0" collapsed="false">
      <c r="A22" s="64" t="n">
        <v>43147</v>
      </c>
      <c r="D22" s="102" t="n">
        <v>0.625</v>
      </c>
      <c r="F22" s="8" t="s">
        <v>738</v>
      </c>
    </row>
    <row r="23" customFormat="false" ht="15.75" hidden="false" customHeight="false" outlineLevel="0" collapsed="false">
      <c r="A23" s="64" t="n">
        <v>43154</v>
      </c>
      <c r="D23" s="102" t="n">
        <v>0.625</v>
      </c>
      <c r="F23" s="8" t="s">
        <v>738</v>
      </c>
    </row>
    <row r="24" customFormat="false" ht="15.75" hidden="false" customHeight="false" outlineLevel="0" collapsed="false">
      <c r="A24" s="64" t="n">
        <v>43161</v>
      </c>
      <c r="D24" s="102" t="n">
        <v>0.625</v>
      </c>
      <c r="F24" s="8" t="s">
        <v>739</v>
      </c>
    </row>
    <row r="25" customFormat="false" ht="15.75" hidden="false" customHeight="false" outlineLevel="0" collapsed="false">
      <c r="A25" s="64" t="n">
        <v>43168</v>
      </c>
      <c r="D25" s="102" t="n">
        <v>0.625</v>
      </c>
      <c r="F25" s="8" t="s">
        <v>739</v>
      </c>
    </row>
    <row r="26" customFormat="false" ht="15.75" hidden="false" customHeight="false" outlineLevel="0" collapsed="false">
      <c r="A26" s="64" t="n">
        <v>43175</v>
      </c>
      <c r="D26" s="102" t="n">
        <v>0.625</v>
      </c>
      <c r="F26" s="8" t="s">
        <v>740</v>
      </c>
    </row>
    <row r="27" customFormat="false" ht="15.75" hidden="false" customHeight="false" outlineLevel="0" collapsed="false">
      <c r="A27" s="64" t="n">
        <v>43182</v>
      </c>
      <c r="D27" s="102" t="n">
        <v>0.625</v>
      </c>
      <c r="F27" s="8" t="s">
        <v>740</v>
      </c>
    </row>
    <row r="28" customFormat="false" ht="15.75" hidden="false" customHeight="false" outlineLevel="0" collapsed="false">
      <c r="A28" s="64" t="n">
        <v>43189</v>
      </c>
      <c r="D28" s="102" t="n">
        <v>0.625</v>
      </c>
      <c r="F28" s="8" t="s">
        <v>720</v>
      </c>
    </row>
    <row r="29" customFormat="false" ht="15.75" hidden="false" customHeight="false" outlineLevel="0" collapsed="false">
      <c r="A29" s="64" t="n">
        <v>43196</v>
      </c>
      <c r="D29" s="102" t="n">
        <v>0.625</v>
      </c>
      <c r="F29" s="8" t="s">
        <v>720</v>
      </c>
    </row>
    <row r="30" customFormat="false" ht="15.75" hidden="false" customHeight="false" outlineLevel="0" collapsed="false">
      <c r="A30" s="64" t="n">
        <v>43203</v>
      </c>
      <c r="D30" s="102" t="n">
        <v>0.625</v>
      </c>
      <c r="F30" s="8" t="s">
        <v>722</v>
      </c>
    </row>
    <row r="31" customFormat="false" ht="15.75" hidden="false" customHeight="false" outlineLevel="0" collapsed="false">
      <c r="A31" s="64" t="n">
        <v>43210</v>
      </c>
      <c r="D31" s="102" t="n">
        <v>0.625</v>
      </c>
      <c r="F31" s="8" t="s">
        <v>722</v>
      </c>
    </row>
    <row r="32" customFormat="false" ht="15.75" hidden="false" customHeight="false" outlineLevel="0" collapsed="false">
      <c r="A32" s="64" t="n">
        <v>43217</v>
      </c>
      <c r="D32" s="102" t="n">
        <v>0.625</v>
      </c>
      <c r="F32" s="8" t="s">
        <v>725</v>
      </c>
    </row>
    <row r="33" customFormat="false" ht="15.75" hidden="false" customHeight="false" outlineLevel="0" collapsed="false">
      <c r="A33" s="64" t="n">
        <v>43224</v>
      </c>
      <c r="D33" s="102" t="n">
        <v>0.625</v>
      </c>
      <c r="F33" s="8" t="s">
        <v>725</v>
      </c>
    </row>
    <row r="34" customFormat="false" ht="15.75" hidden="false" customHeight="false" outlineLevel="0" collapsed="false">
      <c r="A34" s="64" t="n">
        <v>43231</v>
      </c>
      <c r="D34" s="102" t="n">
        <v>0.625</v>
      </c>
      <c r="F34" s="8" t="s">
        <v>728</v>
      </c>
    </row>
    <row r="35" customFormat="false" ht="15.75" hidden="false" customHeight="false" outlineLevel="0" collapsed="false">
      <c r="A35" s="64" t="n">
        <v>43238</v>
      </c>
      <c r="D35" s="102" t="n">
        <v>0.625</v>
      </c>
      <c r="F35" s="8" t="s">
        <v>728</v>
      </c>
    </row>
    <row r="36" customFormat="false" ht="15.75" hidden="false" customHeight="false" outlineLevel="0" collapsed="false">
      <c r="A36" s="64" t="n">
        <v>43245</v>
      </c>
      <c r="D36" s="102" t="n">
        <v>0.625</v>
      </c>
      <c r="F36" s="8" t="s">
        <v>731</v>
      </c>
    </row>
    <row r="37" customFormat="false" ht="15.75" hidden="false" customHeight="false" outlineLevel="0" collapsed="false">
      <c r="A37" s="64" t="n">
        <v>43252</v>
      </c>
      <c r="D37" s="102" t="n">
        <v>0.625</v>
      </c>
      <c r="F37" s="8" t="s">
        <v>731</v>
      </c>
    </row>
    <row r="38" customFormat="false" ht="15.75" hidden="false" customHeight="false" outlineLevel="0" collapsed="false">
      <c r="A38" s="64" t="n">
        <v>43259</v>
      </c>
      <c r="D38" s="102" t="n">
        <v>0.625</v>
      </c>
      <c r="F38" s="8" t="s">
        <v>732</v>
      </c>
    </row>
    <row r="39" customFormat="false" ht="15.75" hidden="false" customHeight="false" outlineLevel="0" collapsed="false">
      <c r="A39" s="64" t="n">
        <v>43266</v>
      </c>
      <c r="D39" s="102" t="n">
        <v>0.625</v>
      </c>
      <c r="F39" s="8" t="s">
        <v>732</v>
      </c>
    </row>
    <row r="40" customFormat="false" ht="15.75" hidden="false" customHeight="false" outlineLevel="0" collapsed="false">
      <c r="A40" s="64" t="n">
        <v>43273</v>
      </c>
      <c r="D40" s="102" t="n">
        <v>0.625</v>
      </c>
      <c r="F40" s="8" t="s">
        <v>734</v>
      </c>
    </row>
    <row r="41" customFormat="false" ht="15.75" hidden="false" customHeight="false" outlineLevel="0" collapsed="false">
      <c r="A41" s="64" t="n">
        <v>43280</v>
      </c>
      <c r="D41" s="102" t="n">
        <v>0.625</v>
      </c>
      <c r="F41" s="8" t="s">
        <v>734</v>
      </c>
    </row>
    <row r="42" customFormat="false" ht="15.75" hidden="false" customHeight="false" outlineLevel="0" collapsed="false">
      <c r="A42" s="64" t="n">
        <v>43287</v>
      </c>
      <c r="D42" s="102" t="n">
        <v>0.625</v>
      </c>
      <c r="F42" s="8" t="s">
        <v>735</v>
      </c>
    </row>
    <row r="43" customFormat="false" ht="15.75" hidden="false" customHeight="false" outlineLevel="0" collapsed="false">
      <c r="A43" s="64" t="n">
        <v>43294</v>
      </c>
      <c r="D43" s="102" t="n">
        <v>0.625</v>
      </c>
      <c r="F43" s="8" t="s">
        <v>735</v>
      </c>
    </row>
    <row r="44" customFormat="false" ht="15.75" hidden="false" customHeight="false" outlineLevel="0" collapsed="false">
      <c r="A44" s="64" t="n">
        <v>43301</v>
      </c>
      <c r="D44" s="102" t="n">
        <v>0.625</v>
      </c>
      <c r="F44" s="8" t="s">
        <v>736</v>
      </c>
    </row>
    <row r="45" customFormat="false" ht="15.75" hidden="false" customHeight="false" outlineLevel="0" collapsed="false">
      <c r="A45" s="64" t="n">
        <v>43308</v>
      </c>
      <c r="D45" s="102" t="n">
        <v>0.625</v>
      </c>
      <c r="F45" s="8" t="s">
        <v>736</v>
      </c>
    </row>
    <row r="46" customFormat="false" ht="15.75" hidden="false" customHeight="false" outlineLevel="0" collapsed="false">
      <c r="A46" s="64" t="n">
        <v>43315</v>
      </c>
      <c r="D46" s="102" t="n">
        <v>0.625</v>
      </c>
      <c r="F46" s="8" t="s">
        <v>737</v>
      </c>
    </row>
    <row r="47" customFormat="false" ht="15.75" hidden="false" customHeight="false" outlineLevel="0" collapsed="false">
      <c r="A47" s="64" t="n">
        <v>43322</v>
      </c>
      <c r="D47" s="102" t="n">
        <v>0.625</v>
      </c>
      <c r="F47" s="8" t="s">
        <v>737</v>
      </c>
    </row>
    <row r="48" customFormat="false" ht="15.75" hidden="false" customHeight="false" outlineLevel="0" collapsed="false">
      <c r="A48" s="64" t="n">
        <v>43329</v>
      </c>
      <c r="D48" s="102" t="n">
        <v>0.625</v>
      </c>
      <c r="F48" s="8" t="s">
        <v>738</v>
      </c>
    </row>
    <row r="49" customFormat="false" ht="15.75" hidden="false" customHeight="false" outlineLevel="0" collapsed="false">
      <c r="A49" s="64" t="n">
        <v>43336</v>
      </c>
      <c r="D49" s="102" t="n">
        <v>0.625</v>
      </c>
      <c r="F49" s="8" t="s">
        <v>738</v>
      </c>
    </row>
    <row r="50" customFormat="false" ht="15.75" hidden="false" customHeight="false" outlineLevel="0" collapsed="false">
      <c r="A50" s="64" t="n">
        <v>43343</v>
      </c>
      <c r="D50" s="102" t="n">
        <v>0.625</v>
      </c>
      <c r="F50" s="8" t="s">
        <v>739</v>
      </c>
    </row>
    <row r="51" customFormat="false" ht="15.75" hidden="false" customHeight="false" outlineLevel="0" collapsed="false">
      <c r="A51" s="64" t="n">
        <v>43350</v>
      </c>
      <c r="D51" s="102" t="n">
        <v>0.625</v>
      </c>
      <c r="F51" s="8" t="s">
        <v>739</v>
      </c>
    </row>
    <row r="52" customFormat="false" ht="15.75" hidden="false" customHeight="false" outlineLevel="0" collapsed="false">
      <c r="A52" s="64" t="n">
        <v>43357</v>
      </c>
      <c r="D52" s="102" t="n">
        <v>0.625</v>
      </c>
      <c r="F52" s="8" t="s">
        <v>740</v>
      </c>
    </row>
    <row r="53" customFormat="false" ht="15.75" hidden="false" customHeight="false" outlineLevel="0" collapsed="false">
      <c r="A53" s="64" t="n">
        <v>43364</v>
      </c>
      <c r="D53" s="102" t="n">
        <v>0.625</v>
      </c>
      <c r="F53" s="8" t="s">
        <v>740</v>
      </c>
    </row>
  </sheetData>
  <conditionalFormatting sqref="B1:B2">
    <cfRule type="containsText" priority="2" operator="containsText" aboveAverage="0" equalAverage="0" bottom="0" percent="0" rank="0" text="Successful Broadcast" dxfId="0">
      <formula>NOT(ISERROR(SEARCH("Successful Broadcast",B1)))</formula>
    </cfRule>
  </conditionalFormatting>
  <conditionalFormatting sqref="B1:B2">
    <cfRule type="containsText" priority="3" operator="containsText" aboveAverage="0" equalAverage="0" bottom="0" percent="0" rank="0" text="Broadcast With Error" dxfId="1">
      <formula>NOT(ISERROR(SEARCH("Broadcast With Error",B1)))</formula>
    </cfRule>
  </conditionalFormatting>
  <conditionalFormatting sqref="B1:B2">
    <cfRule type="containsText" priority="4" operator="containsText" aboveAverage="0" equalAverage="0" bottom="0" percent="0" rank="0" text="Not Broadcast" dxfId="2">
      <formula>NOT(ISERROR(SEARCH("Not Broadcast",B1)))</formula>
    </cfRule>
  </conditionalFormatting>
  <dataValidations count="2">
    <dataValidation allowBlank="true" operator="between" showDropDown="false" showErrorMessage="false" showInputMessage="false" sqref="B2" type="list">
      <formula1>"Successful Broadcast,Broadcast with Error,Not Broadcast"</formula1>
      <formula2>0</formula2>
    </dataValidation>
    <dataValidation allowBlank="true" operator="between" showDropDown="false" showErrorMessage="false" showInputMessage="false" sqref="C2" type="list">
      <formula1>"Episode not shown,Episode Cut Short,Episode began late,Episode shown at wrong time,Wrong episode shown,Began with wrong episode then changed to correct one,Issues with sound,Issues with picture"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A1027"/>
  <sheetViews>
    <sheetView showFormulas="false" showGridLines="true" showRowColHeaders="true" showZeros="true" rightToLeft="false" tabSelected="false" showOutlineSymbols="true" defaultGridColor="true" view="normal" topLeftCell="A631" colorId="64" zoomScale="100" zoomScaleNormal="100" zoomScalePageLayoutView="100" workbookViewId="0">
      <pane xSplit="1" ySplit="0" topLeftCell="F631" activePane="topRight" state="frozen"/>
      <selection pane="topLeft" activeCell="A631" activeCellId="0" sqref="A631"/>
      <selection pane="topRigh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6.12"/>
    <col collapsed="false" customWidth="true" hidden="false" outlineLevel="0" max="3" min="3" style="0" width="19"/>
    <col collapsed="false" customWidth="true" hidden="false" outlineLevel="0" max="4" min="4" style="0" width="19.88"/>
    <col collapsed="false" customWidth="true" hidden="false" outlineLevel="0" max="5" min="5" style="0" width="10.99"/>
    <col collapsed="false" customWidth="true" hidden="false" outlineLevel="0" max="6" min="6" style="0" width="11.5"/>
    <col collapsed="false" customWidth="true" hidden="false" outlineLevel="0" max="7" min="7" style="0" width="16.75"/>
    <col collapsed="false" customWidth="true" hidden="false" outlineLevel="0" max="8" min="8" style="0" width="24.13"/>
    <col collapsed="false" customWidth="true" hidden="false" outlineLevel="0" max="9" min="9" style="0" width="16.63"/>
    <col collapsed="false" customWidth="true" hidden="false" outlineLevel="0" max="10" min="10" style="0" width="39.24"/>
  </cols>
  <sheetData>
    <row r="1" customFormat="false" ht="15.75" hidden="false" customHeight="false" outlineLevel="0" collapsed="false">
      <c r="A1" s="32" t="s">
        <v>106</v>
      </c>
      <c r="B1" s="32" t="s">
        <v>741</v>
      </c>
      <c r="C1" s="32" t="s">
        <v>619</v>
      </c>
      <c r="D1" s="32" t="s">
        <v>620</v>
      </c>
      <c r="E1" s="32" t="s">
        <v>621</v>
      </c>
      <c r="F1" s="32" t="s">
        <v>622</v>
      </c>
      <c r="G1" s="8" t="s">
        <v>341</v>
      </c>
      <c r="H1" s="32" t="s">
        <v>623</v>
      </c>
      <c r="I1" s="32" t="s">
        <v>343</v>
      </c>
      <c r="J1" s="32" t="s">
        <v>624</v>
      </c>
      <c r="K1" s="8" t="s">
        <v>742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5.75" hidden="true" customHeight="false" outlineLevel="0" collapsed="false">
      <c r="A2" s="64" t="n">
        <v>42462</v>
      </c>
      <c r="B2" s="8" t="s">
        <v>743</v>
      </c>
      <c r="C2" s="8" t="s">
        <v>626</v>
      </c>
      <c r="D2" s="8"/>
      <c r="E2" s="102" t="n">
        <v>0.375</v>
      </c>
      <c r="F2" s="102" t="n">
        <v>0.375</v>
      </c>
      <c r="G2" s="8" t="s">
        <v>504</v>
      </c>
      <c r="H2" s="8" t="s">
        <v>504</v>
      </c>
      <c r="I2" s="22" t="n">
        <v>936000</v>
      </c>
      <c r="J2" s="8" t="s">
        <v>641</v>
      </c>
      <c r="K2" s="8" t="n">
        <f aca="false">I2*26</f>
        <v>24336000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15.75" hidden="true" customHeight="false" outlineLevel="0" collapsed="false">
      <c r="A3" s="64" t="n">
        <v>42463</v>
      </c>
      <c r="B3" s="8" t="s">
        <v>744</v>
      </c>
      <c r="C3" s="8" t="s">
        <v>626</v>
      </c>
      <c r="D3" s="8"/>
      <c r="E3" s="102" t="n">
        <v>0.375</v>
      </c>
      <c r="F3" s="102" t="n">
        <v>0.375</v>
      </c>
      <c r="G3" s="8" t="s">
        <v>508</v>
      </c>
      <c r="H3" s="8" t="s">
        <v>508</v>
      </c>
      <c r="I3" s="22" t="n">
        <v>502000</v>
      </c>
      <c r="J3" s="8"/>
      <c r="K3" s="8" t="n">
        <f aca="false">I3*26</f>
        <v>13052000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Format="false" ht="15.75" hidden="true" customHeight="false" outlineLevel="0" collapsed="false">
      <c r="A4" s="64" t="n">
        <v>42464</v>
      </c>
      <c r="B4" s="8" t="s">
        <v>745</v>
      </c>
      <c r="C4" s="8" t="s">
        <v>646</v>
      </c>
      <c r="D4" s="8" t="s">
        <v>23</v>
      </c>
      <c r="E4" s="102" t="n">
        <v>0.625</v>
      </c>
      <c r="F4" s="8"/>
      <c r="G4" s="8" t="s">
        <v>504</v>
      </c>
      <c r="H4" s="8" t="s">
        <v>504</v>
      </c>
      <c r="I4" s="8"/>
      <c r="J4" s="8" t="s">
        <v>746</v>
      </c>
      <c r="K4" s="8" t="n">
        <f aca="false">I4*26</f>
        <v>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Format="false" ht="15.75" hidden="true" customHeight="false" outlineLevel="0" collapsed="false">
      <c r="A5" s="64" t="n">
        <v>42465</v>
      </c>
      <c r="B5" s="8" t="s">
        <v>747</v>
      </c>
      <c r="C5" s="8" t="s">
        <v>703</v>
      </c>
      <c r="D5" s="8" t="s">
        <v>748</v>
      </c>
      <c r="E5" s="102" t="n">
        <v>0.625</v>
      </c>
      <c r="F5" s="102" t="n">
        <v>0.654166666666667</v>
      </c>
      <c r="G5" s="8" t="s">
        <v>504</v>
      </c>
      <c r="H5" s="8" t="s">
        <v>504</v>
      </c>
      <c r="I5" s="19" t="n">
        <v>512000</v>
      </c>
      <c r="J5" s="8" t="s">
        <v>746</v>
      </c>
      <c r="K5" s="8" t="n">
        <f aca="false">I5*26</f>
        <v>13312000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Format="false" ht="15.75" hidden="true" customHeight="false" outlineLevel="0" collapsed="false">
      <c r="A6" s="64" t="n">
        <v>42466</v>
      </c>
      <c r="B6" s="8" t="s">
        <v>749</v>
      </c>
      <c r="C6" s="8" t="s">
        <v>626</v>
      </c>
      <c r="D6" s="8"/>
      <c r="E6" s="102" t="n">
        <v>0.625</v>
      </c>
      <c r="F6" s="102" t="n">
        <v>0.625</v>
      </c>
      <c r="G6" s="8" t="s">
        <v>504</v>
      </c>
      <c r="H6" s="8" t="s">
        <v>504</v>
      </c>
      <c r="I6" s="19" t="n">
        <v>481000</v>
      </c>
      <c r="J6" s="8"/>
      <c r="K6" s="8" t="n">
        <f aca="false">I6*26</f>
        <v>12506000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5.75" hidden="true" customHeight="false" outlineLevel="0" collapsed="false">
      <c r="A7" s="64" t="n">
        <v>42467</v>
      </c>
      <c r="B7" s="8" t="s">
        <v>750</v>
      </c>
      <c r="C7" s="8" t="s">
        <v>626</v>
      </c>
      <c r="D7" s="8"/>
      <c r="E7" s="102" t="n">
        <v>0.625</v>
      </c>
      <c r="F7" s="102" t="n">
        <v>0.625</v>
      </c>
      <c r="G7" s="8" t="s">
        <v>504</v>
      </c>
      <c r="H7" s="8" t="s">
        <v>504</v>
      </c>
      <c r="I7" s="19" t="n">
        <v>404000</v>
      </c>
      <c r="J7" s="8"/>
      <c r="K7" s="8" t="n">
        <f aca="false">I7*26</f>
        <v>10504000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Format="false" ht="15.75" hidden="false" customHeight="false" outlineLevel="0" collapsed="false">
      <c r="A8" s="64" t="n">
        <v>42468</v>
      </c>
      <c r="B8" s="8" t="s">
        <v>751</v>
      </c>
      <c r="C8" s="8" t="s">
        <v>703</v>
      </c>
      <c r="D8" s="8" t="s">
        <v>752</v>
      </c>
      <c r="E8" s="102" t="n">
        <v>0.625</v>
      </c>
      <c r="F8" s="102" t="n">
        <v>0.604166666666667</v>
      </c>
      <c r="G8" s="8" t="s">
        <v>504</v>
      </c>
      <c r="H8" s="8" t="s">
        <v>504</v>
      </c>
      <c r="I8" s="19" t="n">
        <v>487000</v>
      </c>
      <c r="J8" s="8" t="s">
        <v>753</v>
      </c>
      <c r="K8" s="8" t="n">
        <f aca="false">I8*26</f>
        <v>12662000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Format="false" ht="15.75" hidden="true" customHeight="false" outlineLevel="0" collapsed="false">
      <c r="A9" s="64" t="n">
        <v>42469</v>
      </c>
      <c r="B9" s="8" t="s">
        <v>743</v>
      </c>
      <c r="C9" s="8" t="s">
        <v>703</v>
      </c>
      <c r="D9" s="8" t="s">
        <v>754</v>
      </c>
      <c r="E9" s="102" t="n">
        <v>0.375</v>
      </c>
      <c r="F9" s="102" t="n">
        <v>0.378472222222222</v>
      </c>
      <c r="G9" s="8" t="s">
        <v>510</v>
      </c>
      <c r="H9" s="8" t="s">
        <v>510</v>
      </c>
      <c r="I9" s="19" t="n">
        <v>1183000</v>
      </c>
      <c r="J9" s="8"/>
      <c r="K9" s="8" t="n">
        <f aca="false">I9*26</f>
        <v>30758000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Format="false" ht="15.75" hidden="true" customHeight="false" outlineLevel="0" collapsed="false">
      <c r="A10" s="64" t="n">
        <v>42470</v>
      </c>
      <c r="B10" s="8" t="s">
        <v>744</v>
      </c>
      <c r="C10" s="8" t="s">
        <v>626</v>
      </c>
      <c r="D10" s="8"/>
      <c r="E10" s="102" t="n">
        <v>0.375</v>
      </c>
      <c r="F10" s="8"/>
      <c r="G10" s="8" t="s">
        <v>513</v>
      </c>
      <c r="H10" s="8" t="s">
        <v>513</v>
      </c>
      <c r="I10" s="19" t="n">
        <v>1129000</v>
      </c>
      <c r="J10" s="8"/>
      <c r="K10" s="8" t="n">
        <f aca="false">I10*26</f>
        <v>29354000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customFormat="false" ht="15.75" hidden="true" customHeight="false" outlineLevel="0" collapsed="false">
      <c r="A11" s="64" t="n">
        <v>42471</v>
      </c>
      <c r="B11" s="8" t="s">
        <v>745</v>
      </c>
      <c r="C11" s="8" t="s">
        <v>626</v>
      </c>
      <c r="D11" s="8"/>
      <c r="E11" s="102" t="n">
        <v>0.604166666666667</v>
      </c>
      <c r="F11" s="8"/>
      <c r="G11" s="8" t="s">
        <v>510</v>
      </c>
      <c r="H11" s="8" t="s">
        <v>510</v>
      </c>
      <c r="I11" s="19" t="n">
        <v>691000</v>
      </c>
      <c r="J11" s="8"/>
      <c r="K11" s="8" t="n">
        <f aca="false">I11*26</f>
        <v>17966000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customFormat="false" ht="15.75" hidden="true" customHeight="false" outlineLevel="0" collapsed="false">
      <c r="A12" s="64" t="n">
        <v>42472</v>
      </c>
      <c r="B12" s="8" t="s">
        <v>747</v>
      </c>
      <c r="C12" s="8" t="s">
        <v>626</v>
      </c>
      <c r="D12" s="8"/>
      <c r="E12" s="102" t="n">
        <v>0.604166666666667</v>
      </c>
      <c r="F12" s="8"/>
      <c r="G12" s="8" t="s">
        <v>510</v>
      </c>
      <c r="H12" s="8" t="s">
        <v>510</v>
      </c>
      <c r="I12" s="19" t="n">
        <v>932000</v>
      </c>
      <c r="J12" s="8"/>
      <c r="K12" s="8" t="n">
        <f aca="false">I12*26</f>
        <v>24232000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customFormat="false" ht="15.75" hidden="true" customHeight="false" outlineLevel="0" collapsed="false">
      <c r="A13" s="64" t="n">
        <v>42473</v>
      </c>
      <c r="B13" s="8" t="s">
        <v>749</v>
      </c>
      <c r="C13" s="8" t="s">
        <v>626</v>
      </c>
      <c r="D13" s="8"/>
      <c r="E13" s="102" t="n">
        <v>0.604166666666667</v>
      </c>
      <c r="F13" s="8"/>
      <c r="G13" s="8" t="s">
        <v>510</v>
      </c>
      <c r="H13" s="8" t="s">
        <v>510</v>
      </c>
      <c r="I13" s="19" t="n">
        <v>724000</v>
      </c>
      <c r="J13" s="8"/>
      <c r="K13" s="8" t="n">
        <f aca="false">I13*26</f>
        <v>18824000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customFormat="false" ht="15.75" hidden="true" customHeight="false" outlineLevel="0" collapsed="false">
      <c r="A14" s="64" t="n">
        <v>42474</v>
      </c>
      <c r="B14" s="8" t="s">
        <v>750</v>
      </c>
      <c r="C14" s="8" t="s">
        <v>626</v>
      </c>
      <c r="D14" s="8"/>
      <c r="E14" s="102" t="n">
        <v>0.604166666666667</v>
      </c>
      <c r="F14" s="8"/>
      <c r="G14" s="8" t="s">
        <v>510</v>
      </c>
      <c r="H14" s="8" t="s">
        <v>510</v>
      </c>
      <c r="I14" s="19" t="n">
        <v>1010000</v>
      </c>
      <c r="J14" s="8"/>
      <c r="K14" s="8" t="n">
        <f aca="false">I14*26</f>
        <v>26260000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customFormat="false" ht="15.75" hidden="false" customHeight="false" outlineLevel="0" collapsed="false">
      <c r="A15" s="64" t="n">
        <v>42475</v>
      </c>
      <c r="B15" s="8" t="s">
        <v>751</v>
      </c>
      <c r="C15" s="8" t="s">
        <v>626</v>
      </c>
      <c r="D15" s="8"/>
      <c r="E15" s="102" t="n">
        <v>0.625</v>
      </c>
      <c r="F15" s="8"/>
      <c r="G15" s="8" t="s">
        <v>510</v>
      </c>
      <c r="H15" s="8" t="s">
        <v>510</v>
      </c>
      <c r="I15" s="19" t="n">
        <v>762000</v>
      </c>
      <c r="J15" s="8"/>
      <c r="K15" s="8" t="n">
        <f aca="false">I15*26</f>
        <v>19812000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Format="false" ht="15.75" hidden="true" customHeight="false" outlineLevel="0" collapsed="false">
      <c r="A16" s="64" t="n">
        <v>42476</v>
      </c>
      <c r="B16" s="8" t="s">
        <v>743</v>
      </c>
      <c r="C16" s="8" t="s">
        <v>626</v>
      </c>
      <c r="D16" s="8"/>
      <c r="E16" s="102" t="n">
        <v>0.375</v>
      </c>
      <c r="F16" s="8"/>
      <c r="G16" s="8" t="s">
        <v>516</v>
      </c>
      <c r="H16" s="8" t="s">
        <v>513</v>
      </c>
      <c r="I16" s="19" t="n">
        <v>748000</v>
      </c>
      <c r="J16" s="8"/>
      <c r="K16" s="8" t="n">
        <f aca="false">I16*26</f>
        <v>19448000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Format="false" ht="15.75" hidden="true" customHeight="false" outlineLevel="0" collapsed="false">
      <c r="A17" s="64" t="n">
        <v>42477</v>
      </c>
      <c r="B17" s="8" t="s">
        <v>744</v>
      </c>
      <c r="C17" s="8" t="s">
        <v>626</v>
      </c>
      <c r="D17" s="8"/>
      <c r="E17" s="102" t="n">
        <v>0.375</v>
      </c>
      <c r="F17" s="8"/>
      <c r="G17" s="8" t="s">
        <v>519</v>
      </c>
      <c r="H17" s="8" t="s">
        <v>519</v>
      </c>
      <c r="I17" s="19" t="n">
        <v>1031000</v>
      </c>
      <c r="J17" s="8"/>
      <c r="K17" s="8" t="n">
        <f aca="false">I17*26</f>
        <v>26806000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Format="false" ht="15.75" hidden="true" customHeight="false" outlineLevel="0" collapsed="false">
      <c r="A18" s="64" t="n">
        <v>42478</v>
      </c>
      <c r="B18" s="8" t="s">
        <v>745</v>
      </c>
      <c r="C18" s="8" t="s">
        <v>626</v>
      </c>
      <c r="D18" s="8"/>
      <c r="E18" s="102" t="n">
        <v>0.604166666666667</v>
      </c>
      <c r="F18" s="8"/>
      <c r="G18" s="8" t="s">
        <v>516</v>
      </c>
      <c r="H18" s="8" t="s">
        <v>516</v>
      </c>
      <c r="I18" s="19" t="n">
        <v>794000</v>
      </c>
      <c r="J18" s="8"/>
      <c r="K18" s="8" t="n">
        <f aca="false">I18*26</f>
        <v>20644000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Format="false" ht="15.75" hidden="true" customHeight="false" outlineLevel="0" collapsed="false">
      <c r="A19" s="64" t="n">
        <v>42479</v>
      </c>
      <c r="B19" s="8" t="s">
        <v>747</v>
      </c>
      <c r="C19" s="8" t="s">
        <v>626</v>
      </c>
      <c r="D19" s="8"/>
      <c r="E19" s="102" t="n">
        <v>0.604166666666667</v>
      </c>
      <c r="F19" s="8"/>
      <c r="G19" s="8" t="s">
        <v>516</v>
      </c>
      <c r="H19" s="8" t="s">
        <v>516</v>
      </c>
      <c r="I19" s="19" t="n">
        <v>603000</v>
      </c>
      <c r="J19" s="8"/>
      <c r="K19" s="8" t="n">
        <f aca="false">I19*26</f>
        <v>15678000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customFormat="false" ht="15.75" hidden="true" customHeight="false" outlineLevel="0" collapsed="false">
      <c r="A20" s="64" t="n">
        <v>42480</v>
      </c>
      <c r="B20" s="8" t="s">
        <v>749</v>
      </c>
      <c r="C20" s="8" t="s">
        <v>626</v>
      </c>
      <c r="D20" s="8"/>
      <c r="E20" s="102" t="n">
        <v>0.604166666666667</v>
      </c>
      <c r="F20" s="8"/>
      <c r="G20" s="8" t="s">
        <v>516</v>
      </c>
      <c r="H20" s="8" t="s">
        <v>516</v>
      </c>
      <c r="I20" s="19" t="n">
        <v>735000</v>
      </c>
      <c r="J20" s="8"/>
      <c r="K20" s="8" t="n">
        <f aca="false">I20*26</f>
        <v>19110000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Format="false" ht="15.75" hidden="true" customHeight="false" outlineLevel="0" collapsed="false">
      <c r="A21" s="64" t="n">
        <v>42481</v>
      </c>
      <c r="B21" s="8" t="s">
        <v>750</v>
      </c>
      <c r="C21" s="8" t="s">
        <v>626</v>
      </c>
      <c r="D21" s="8"/>
      <c r="E21" s="102" t="n">
        <v>0.604166666666667</v>
      </c>
      <c r="F21" s="8"/>
      <c r="G21" s="8" t="s">
        <v>516</v>
      </c>
      <c r="H21" s="8" t="s">
        <v>516</v>
      </c>
      <c r="I21" s="19" t="n">
        <v>1014000</v>
      </c>
      <c r="J21" s="8"/>
      <c r="K21" s="8" t="n">
        <f aca="false">I21*26</f>
        <v>26364000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Format="false" ht="15.75" hidden="false" customHeight="false" outlineLevel="0" collapsed="false">
      <c r="A22" s="64" t="n">
        <v>42482</v>
      </c>
      <c r="B22" s="8" t="s">
        <v>751</v>
      </c>
      <c r="C22" s="8" t="s">
        <v>626</v>
      </c>
      <c r="D22" s="8"/>
      <c r="E22" s="102" t="n">
        <v>0.625</v>
      </c>
      <c r="F22" s="8"/>
      <c r="G22" s="8" t="s">
        <v>516</v>
      </c>
      <c r="H22" s="8" t="s">
        <v>516</v>
      </c>
      <c r="I22" s="19" t="n">
        <v>859000</v>
      </c>
      <c r="J22" s="8"/>
      <c r="K22" s="8" t="n">
        <f aca="false">I22*26</f>
        <v>22334000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customFormat="false" ht="15.75" hidden="true" customHeight="false" outlineLevel="0" collapsed="false">
      <c r="A23" s="64" t="n">
        <v>42483</v>
      </c>
      <c r="B23" s="8" t="s">
        <v>743</v>
      </c>
      <c r="C23" s="8" t="s">
        <v>703</v>
      </c>
      <c r="D23" s="8" t="s">
        <v>754</v>
      </c>
      <c r="E23" s="102" t="n">
        <v>0.375</v>
      </c>
      <c r="F23" s="8"/>
      <c r="G23" s="8" t="s">
        <v>524</v>
      </c>
      <c r="H23" s="8" t="s">
        <v>516</v>
      </c>
      <c r="I23" s="19" t="n">
        <v>724000</v>
      </c>
      <c r="J23" s="8"/>
      <c r="K23" s="8" t="n">
        <f aca="false">I23*26</f>
        <v>18824000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Format="false" ht="15.75" hidden="true" customHeight="false" outlineLevel="0" collapsed="false">
      <c r="A24" s="64" t="n">
        <v>42484</v>
      </c>
      <c r="B24" s="8" t="s">
        <v>744</v>
      </c>
      <c r="C24" s="8" t="s">
        <v>626</v>
      </c>
      <c r="D24" s="8"/>
      <c r="E24" s="102" t="n">
        <v>0.375</v>
      </c>
      <c r="F24" s="8"/>
      <c r="G24" s="8" t="s">
        <v>519</v>
      </c>
      <c r="H24" s="8" t="s">
        <v>519</v>
      </c>
      <c r="I24" s="19" t="n">
        <v>675000</v>
      </c>
      <c r="J24" s="8"/>
      <c r="K24" s="8" t="n">
        <f aca="false">I24*26</f>
        <v>17550000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customFormat="false" ht="15.75" hidden="true" customHeight="false" outlineLevel="0" collapsed="false">
      <c r="A25" s="64" t="n">
        <v>42485</v>
      </c>
      <c r="B25" s="8" t="s">
        <v>745</v>
      </c>
      <c r="C25" s="8" t="s">
        <v>626</v>
      </c>
      <c r="D25" s="8"/>
      <c r="E25" s="102" t="n">
        <v>0.604166666666667</v>
      </c>
      <c r="F25" s="8"/>
      <c r="G25" s="8" t="s">
        <v>524</v>
      </c>
      <c r="H25" s="8" t="s">
        <v>524</v>
      </c>
      <c r="I25" s="19" t="n">
        <v>1084000</v>
      </c>
      <c r="J25" s="8"/>
      <c r="K25" s="8" t="n">
        <f aca="false">I25*26</f>
        <v>28184000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customFormat="false" ht="15.75" hidden="true" customHeight="false" outlineLevel="0" collapsed="false">
      <c r="A26" s="64" t="n">
        <v>42486</v>
      </c>
      <c r="B26" s="8" t="s">
        <v>747</v>
      </c>
      <c r="C26" s="8" t="s">
        <v>646</v>
      </c>
      <c r="D26" s="8" t="s">
        <v>687</v>
      </c>
      <c r="E26" s="102" t="n">
        <v>0.604166666666667</v>
      </c>
      <c r="F26" s="102" t="n">
        <v>0.583333333333333</v>
      </c>
      <c r="G26" s="8" t="s">
        <v>524</v>
      </c>
      <c r="H26" s="8" t="s">
        <v>524</v>
      </c>
      <c r="I26" s="19" t="n">
        <v>0</v>
      </c>
      <c r="J26" s="8" t="s">
        <v>755</v>
      </c>
      <c r="K26" s="8" t="n">
        <f aca="false">I26*26</f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customFormat="false" ht="15.75" hidden="true" customHeight="false" outlineLevel="0" collapsed="false">
      <c r="A27" s="64" t="n">
        <v>42487</v>
      </c>
      <c r="B27" s="8" t="s">
        <v>749</v>
      </c>
      <c r="C27" s="8" t="s">
        <v>626</v>
      </c>
      <c r="D27" s="8"/>
      <c r="E27" s="102" t="n">
        <v>0.604166666666667</v>
      </c>
      <c r="F27" s="8"/>
      <c r="G27" s="8" t="s">
        <v>524</v>
      </c>
      <c r="H27" s="8" t="s">
        <v>524</v>
      </c>
      <c r="I27" s="19" t="n">
        <v>1278000</v>
      </c>
      <c r="J27" s="8"/>
      <c r="K27" s="8" t="n">
        <f aca="false">I27*26</f>
        <v>33228000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customFormat="false" ht="15.75" hidden="true" customHeight="false" outlineLevel="0" collapsed="false">
      <c r="A28" s="64" t="n">
        <v>42488</v>
      </c>
      <c r="B28" s="8" t="s">
        <v>750</v>
      </c>
      <c r="C28" s="8" t="s">
        <v>626</v>
      </c>
      <c r="D28" s="8"/>
      <c r="E28" s="102" t="n">
        <v>0.604166666666667</v>
      </c>
      <c r="F28" s="8"/>
      <c r="G28" s="8" t="s">
        <v>524</v>
      </c>
      <c r="H28" s="8" t="s">
        <v>524</v>
      </c>
      <c r="I28" s="19" t="n">
        <v>991000</v>
      </c>
      <c r="J28" s="8"/>
      <c r="K28" s="8" t="n">
        <f aca="false">I28*26</f>
        <v>25766000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customFormat="false" ht="15.75" hidden="false" customHeight="false" outlineLevel="0" collapsed="false">
      <c r="A29" s="64" t="n">
        <v>42489</v>
      </c>
      <c r="B29" s="8" t="s">
        <v>751</v>
      </c>
      <c r="C29" s="8" t="s">
        <v>626</v>
      </c>
      <c r="D29" s="8"/>
      <c r="E29" s="102" t="n">
        <v>0.625</v>
      </c>
      <c r="F29" s="8"/>
      <c r="G29" s="8" t="s">
        <v>524</v>
      </c>
      <c r="H29" s="8" t="s">
        <v>524</v>
      </c>
      <c r="I29" s="19" t="n">
        <v>1199000</v>
      </c>
      <c r="J29" s="8"/>
      <c r="K29" s="8" t="n">
        <f aca="false">I29*26</f>
        <v>31174000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customFormat="false" ht="15.75" hidden="true" customHeight="false" outlineLevel="0" collapsed="false">
      <c r="A30" s="64" t="n">
        <v>42490</v>
      </c>
      <c r="B30" s="8" t="s">
        <v>743</v>
      </c>
      <c r="C30" s="8" t="s">
        <v>626</v>
      </c>
      <c r="D30" s="8"/>
      <c r="E30" s="102" t="n">
        <v>0.375</v>
      </c>
      <c r="F30" s="102" t="n">
        <v>0.375</v>
      </c>
      <c r="G30" s="8" t="s">
        <v>529</v>
      </c>
      <c r="H30" s="8" t="s">
        <v>529</v>
      </c>
      <c r="I30" s="19" t="n">
        <v>760000</v>
      </c>
      <c r="J30" s="8"/>
      <c r="K30" s="8" t="n">
        <f aca="false">I30*26</f>
        <v>19760000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customFormat="false" ht="15.75" hidden="true" customHeight="false" outlineLevel="0" collapsed="false">
      <c r="A31" s="64" t="n">
        <v>42491</v>
      </c>
      <c r="B31" s="8" t="s">
        <v>744</v>
      </c>
      <c r="C31" s="8" t="s">
        <v>703</v>
      </c>
      <c r="D31" s="8" t="s">
        <v>756</v>
      </c>
      <c r="E31" s="102" t="n">
        <v>0.375</v>
      </c>
      <c r="F31" s="102" t="n">
        <v>0.375</v>
      </c>
      <c r="G31" s="8" t="s">
        <v>531</v>
      </c>
      <c r="H31" s="8" t="s">
        <v>531</v>
      </c>
      <c r="I31" s="19" t="n">
        <v>864000</v>
      </c>
      <c r="J31" s="8" t="s">
        <v>757</v>
      </c>
      <c r="K31" s="8" t="n">
        <f aca="false">I31*26</f>
        <v>22464000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customFormat="false" ht="15.75" hidden="true" customHeight="false" outlineLevel="0" collapsed="false">
      <c r="A32" s="64" t="n">
        <v>42492</v>
      </c>
      <c r="B32" s="8" t="s">
        <v>745</v>
      </c>
      <c r="C32" s="8" t="s">
        <v>626</v>
      </c>
      <c r="D32" s="8"/>
      <c r="E32" s="102" t="n">
        <v>0.604166666666667</v>
      </c>
      <c r="F32" s="102" t="n">
        <v>0.604166666666667</v>
      </c>
      <c r="G32" s="8" t="s">
        <v>529</v>
      </c>
      <c r="H32" s="8" t="s">
        <v>529</v>
      </c>
      <c r="I32" s="19" t="n">
        <v>1246000</v>
      </c>
      <c r="J32" s="8"/>
      <c r="K32" s="8" t="n">
        <f aca="false">I32*26</f>
        <v>32396000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Format="false" ht="15.75" hidden="true" customHeight="false" outlineLevel="0" collapsed="false">
      <c r="A33" s="64" t="n">
        <v>42493</v>
      </c>
      <c r="B33" s="8" t="s">
        <v>747</v>
      </c>
      <c r="C33" s="8" t="s">
        <v>703</v>
      </c>
      <c r="D33" s="8" t="s">
        <v>756</v>
      </c>
      <c r="E33" s="102" t="n">
        <v>0.604166666666667</v>
      </c>
      <c r="F33" s="102" t="n">
        <v>0.605555555555555</v>
      </c>
      <c r="G33" s="8" t="s">
        <v>529</v>
      </c>
      <c r="H33" s="8" t="s">
        <v>529</v>
      </c>
      <c r="I33" s="19" t="n">
        <v>509000</v>
      </c>
      <c r="J33" s="8" t="s">
        <v>758</v>
      </c>
      <c r="K33" s="8" t="n">
        <f aca="false">I33*26</f>
        <v>13234000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customFormat="false" ht="15.75" hidden="true" customHeight="false" outlineLevel="0" collapsed="false">
      <c r="A34" s="64" t="n">
        <v>42494</v>
      </c>
      <c r="B34" s="8" t="s">
        <v>749</v>
      </c>
      <c r="C34" s="8" t="s">
        <v>626</v>
      </c>
      <c r="D34" s="8"/>
      <c r="E34" s="102" t="n">
        <v>0.604166666666667</v>
      </c>
      <c r="F34" s="102" t="n">
        <v>0.605555555555555</v>
      </c>
      <c r="G34" s="8" t="s">
        <v>529</v>
      </c>
      <c r="H34" s="8" t="s">
        <v>529</v>
      </c>
      <c r="I34" s="19" t="n">
        <v>1126000</v>
      </c>
      <c r="J34" s="8"/>
      <c r="K34" s="8" t="n">
        <f aca="false">I34*26</f>
        <v>29276000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customFormat="false" ht="15.75" hidden="true" customHeight="false" outlineLevel="0" collapsed="false">
      <c r="A35" s="64" t="n">
        <v>42495</v>
      </c>
      <c r="B35" s="8" t="s">
        <v>750</v>
      </c>
      <c r="C35" s="8" t="s">
        <v>626</v>
      </c>
      <c r="D35" s="8"/>
      <c r="E35" s="102" t="n">
        <v>0.604166666666667</v>
      </c>
      <c r="F35" s="102" t="n">
        <v>0.60625</v>
      </c>
      <c r="G35" s="8" t="s">
        <v>529</v>
      </c>
      <c r="H35" s="8" t="s">
        <v>529</v>
      </c>
      <c r="I35" s="19" t="n">
        <v>918000</v>
      </c>
      <c r="J35" s="8"/>
      <c r="K35" s="8" t="n">
        <f aca="false">I35*26</f>
        <v>23868000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Format="false" ht="15.75" hidden="false" customHeight="false" outlineLevel="0" collapsed="false">
      <c r="A36" s="64" t="n">
        <v>42496</v>
      </c>
      <c r="B36" s="8" t="s">
        <v>751</v>
      </c>
      <c r="C36" s="8" t="s">
        <v>626</v>
      </c>
      <c r="D36" s="8"/>
      <c r="E36" s="102" t="n">
        <v>0.625</v>
      </c>
      <c r="F36" s="102" t="n">
        <v>0.625</v>
      </c>
      <c r="G36" s="8" t="s">
        <v>529</v>
      </c>
      <c r="H36" s="8" t="s">
        <v>529</v>
      </c>
      <c r="I36" s="19" t="n">
        <v>1077000</v>
      </c>
      <c r="J36" s="8"/>
      <c r="K36" s="8" t="n">
        <f aca="false">I36*26</f>
        <v>28002000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Format="false" ht="15.75" hidden="true" customHeight="false" outlineLevel="0" collapsed="false">
      <c r="A37" s="64" t="n">
        <v>42497</v>
      </c>
      <c r="B37" s="8" t="s">
        <v>743</v>
      </c>
      <c r="C37" s="8" t="s">
        <v>626</v>
      </c>
      <c r="D37" s="8"/>
      <c r="E37" s="102" t="n">
        <v>0.375</v>
      </c>
      <c r="F37" s="102" t="n">
        <v>0.376388888888889</v>
      </c>
      <c r="G37" s="8" t="s">
        <v>533</v>
      </c>
      <c r="H37" s="8" t="s">
        <v>533</v>
      </c>
      <c r="I37" s="19" t="n">
        <v>788000</v>
      </c>
      <c r="J37" s="8"/>
      <c r="K37" s="8" t="n">
        <f aca="false">I37*26</f>
        <v>20488000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Format="false" ht="15.75" hidden="true" customHeight="false" outlineLevel="0" collapsed="false">
      <c r="A38" s="64" t="n">
        <v>42498</v>
      </c>
      <c r="B38" s="8" t="s">
        <v>744</v>
      </c>
      <c r="C38" s="8" t="s">
        <v>626</v>
      </c>
      <c r="D38" s="8"/>
      <c r="E38" s="102" t="n">
        <v>0.375</v>
      </c>
      <c r="F38" s="102" t="n">
        <v>0.376388888888889</v>
      </c>
      <c r="G38" s="8" t="s">
        <v>535</v>
      </c>
      <c r="H38" s="8" t="s">
        <v>535</v>
      </c>
      <c r="I38" s="19" t="n">
        <v>504000</v>
      </c>
      <c r="J38" s="8"/>
      <c r="K38" s="8" t="n">
        <f aca="false">I38*26</f>
        <v>13104000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customFormat="false" ht="15.75" hidden="true" customHeight="false" outlineLevel="0" collapsed="false">
      <c r="A39" s="64" t="n">
        <v>42499</v>
      </c>
      <c r="B39" s="8" t="s">
        <v>745</v>
      </c>
      <c r="C39" s="8" t="s">
        <v>626</v>
      </c>
      <c r="D39" s="8"/>
      <c r="E39" s="102" t="n">
        <v>0.604166666666667</v>
      </c>
      <c r="F39" s="102" t="n">
        <v>0.606944444444444</v>
      </c>
      <c r="G39" s="8" t="s">
        <v>533</v>
      </c>
      <c r="H39" s="8" t="s">
        <v>533</v>
      </c>
      <c r="I39" s="19" t="n">
        <v>529000</v>
      </c>
      <c r="J39" s="8"/>
      <c r="K39" s="8" t="n">
        <f aca="false">I39*26</f>
        <v>13754000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customFormat="false" ht="15.75" hidden="true" customHeight="false" outlineLevel="0" collapsed="false">
      <c r="A40" s="64" t="n">
        <v>42500</v>
      </c>
      <c r="B40" s="8" t="s">
        <v>747</v>
      </c>
      <c r="C40" s="8" t="s">
        <v>626</v>
      </c>
      <c r="D40" s="8"/>
      <c r="E40" s="102" t="n">
        <v>0.604166666666667</v>
      </c>
      <c r="F40" s="102" t="n">
        <v>0.605555555555555</v>
      </c>
      <c r="G40" s="8" t="s">
        <v>533</v>
      </c>
      <c r="H40" s="8" t="s">
        <v>533</v>
      </c>
      <c r="I40" s="19" t="n">
        <v>801000</v>
      </c>
      <c r="J40" s="8"/>
      <c r="K40" s="8" t="n">
        <f aca="false">I40*26</f>
        <v>20826000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customFormat="false" ht="15.75" hidden="true" customHeight="false" outlineLevel="0" collapsed="false">
      <c r="A41" s="64" t="n">
        <v>42501</v>
      </c>
      <c r="B41" s="8" t="s">
        <v>749</v>
      </c>
      <c r="C41" s="8" t="s">
        <v>626</v>
      </c>
      <c r="D41" s="8"/>
      <c r="E41" s="102" t="n">
        <v>0.604166666666667</v>
      </c>
      <c r="F41" s="102" t="n">
        <v>0.604166666666667</v>
      </c>
      <c r="G41" s="8" t="s">
        <v>533</v>
      </c>
      <c r="H41" s="8" t="s">
        <v>533</v>
      </c>
      <c r="I41" s="19" t="n">
        <v>485000</v>
      </c>
      <c r="J41" s="8"/>
      <c r="K41" s="8" t="n">
        <f aca="false">I41*26</f>
        <v>12610000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Format="false" ht="15.75" hidden="true" customHeight="false" outlineLevel="0" collapsed="false">
      <c r="A42" s="64" t="n">
        <v>42502</v>
      </c>
      <c r="B42" s="8" t="s">
        <v>750</v>
      </c>
      <c r="C42" s="8" t="s">
        <v>626</v>
      </c>
      <c r="D42" s="8"/>
      <c r="E42" s="102" t="n">
        <v>0.604166666666667</v>
      </c>
      <c r="F42" s="102" t="n">
        <v>0.604166666666667</v>
      </c>
      <c r="G42" s="8" t="s">
        <v>533</v>
      </c>
      <c r="H42" s="8" t="s">
        <v>533</v>
      </c>
      <c r="I42" s="19" t="n">
        <v>728000</v>
      </c>
      <c r="J42" s="8"/>
      <c r="K42" s="8" t="n">
        <f aca="false">I42*26</f>
        <v>18928000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customFormat="false" ht="15.75" hidden="false" customHeight="false" outlineLevel="0" collapsed="false">
      <c r="A43" s="64" t="n">
        <v>42503</v>
      </c>
      <c r="B43" s="8" t="s">
        <v>751</v>
      </c>
      <c r="C43" s="8" t="s">
        <v>626</v>
      </c>
      <c r="D43" s="8"/>
      <c r="E43" s="102" t="n">
        <v>0.625</v>
      </c>
      <c r="F43" s="102" t="n">
        <v>0.625</v>
      </c>
      <c r="G43" s="8" t="s">
        <v>533</v>
      </c>
      <c r="H43" s="8" t="s">
        <v>533</v>
      </c>
      <c r="I43" s="19" t="n">
        <v>454000</v>
      </c>
      <c r="J43" s="8"/>
      <c r="K43" s="8" t="n">
        <f aca="false">I43*26</f>
        <v>11804000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customFormat="false" ht="15.75" hidden="true" customHeight="false" outlineLevel="0" collapsed="false">
      <c r="A44" s="64" t="n">
        <v>42504</v>
      </c>
      <c r="B44" s="8" t="s">
        <v>743</v>
      </c>
      <c r="C44" s="8" t="s">
        <v>626</v>
      </c>
      <c r="D44" s="8"/>
      <c r="E44" s="102" t="n">
        <v>0.375</v>
      </c>
      <c r="F44" s="102" t="n">
        <v>0.375</v>
      </c>
      <c r="G44" s="8" t="s">
        <v>538</v>
      </c>
      <c r="H44" s="8" t="s">
        <v>538</v>
      </c>
      <c r="I44" s="19" t="n">
        <v>649000</v>
      </c>
      <c r="J44" s="8"/>
      <c r="K44" s="8" t="n">
        <f aca="false">I44*26</f>
        <v>16874000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customFormat="false" ht="15.75" hidden="true" customHeight="false" outlineLevel="0" collapsed="false">
      <c r="A45" s="64" t="n">
        <v>42505</v>
      </c>
      <c r="B45" s="8" t="s">
        <v>744</v>
      </c>
      <c r="C45" s="8" t="s">
        <v>626</v>
      </c>
      <c r="D45" s="8"/>
      <c r="E45" s="102" t="n">
        <v>0.375</v>
      </c>
      <c r="F45" s="102" t="n">
        <v>0.375</v>
      </c>
      <c r="G45" s="8" t="s">
        <v>541</v>
      </c>
      <c r="H45" s="8" t="s">
        <v>541</v>
      </c>
      <c r="I45" s="19" t="n">
        <v>629000</v>
      </c>
      <c r="J45" s="8"/>
      <c r="K45" s="8" t="n">
        <f aca="false">I45*26</f>
        <v>16354000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customFormat="false" ht="15.75" hidden="true" customHeight="false" outlineLevel="0" collapsed="false">
      <c r="A46" s="64" t="n">
        <v>42506</v>
      </c>
      <c r="B46" s="8" t="s">
        <v>745</v>
      </c>
      <c r="C46" s="8" t="s">
        <v>626</v>
      </c>
      <c r="D46" s="8"/>
      <c r="E46" s="102" t="n">
        <v>0.604166666666667</v>
      </c>
      <c r="F46" s="102" t="n">
        <v>0.604166666666667</v>
      </c>
      <c r="G46" s="8" t="s">
        <v>538</v>
      </c>
      <c r="H46" s="8" t="s">
        <v>538</v>
      </c>
      <c r="I46" s="19" t="n">
        <v>464000</v>
      </c>
      <c r="J46" s="8"/>
      <c r="K46" s="8" t="n">
        <f aca="false">I46*26</f>
        <v>12064000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customFormat="false" ht="15.75" hidden="true" customHeight="false" outlineLevel="0" collapsed="false">
      <c r="A47" s="64" t="n">
        <v>42507</v>
      </c>
      <c r="B47" s="8" t="s">
        <v>747</v>
      </c>
      <c r="C47" s="8" t="s">
        <v>626</v>
      </c>
      <c r="D47" s="8"/>
      <c r="E47" s="102" t="n">
        <v>0.604166666666667</v>
      </c>
      <c r="F47" s="102" t="n">
        <v>0.604166666666667</v>
      </c>
      <c r="G47" s="8" t="s">
        <v>538</v>
      </c>
      <c r="H47" s="8" t="s">
        <v>538</v>
      </c>
      <c r="I47" s="19" t="n">
        <v>695000</v>
      </c>
      <c r="J47" s="8"/>
      <c r="K47" s="8" t="n">
        <f aca="false">I47*26</f>
        <v>18070000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customFormat="false" ht="15.75" hidden="true" customHeight="false" outlineLevel="0" collapsed="false">
      <c r="A48" s="64" t="n">
        <v>42508</v>
      </c>
      <c r="B48" s="8" t="s">
        <v>749</v>
      </c>
      <c r="C48" s="8" t="s">
        <v>626</v>
      </c>
      <c r="D48" s="8"/>
      <c r="E48" s="102" t="n">
        <v>0.604166666666667</v>
      </c>
      <c r="F48" s="102" t="n">
        <v>0.604166666666667</v>
      </c>
      <c r="G48" s="8" t="s">
        <v>538</v>
      </c>
      <c r="H48" s="8" t="s">
        <v>538</v>
      </c>
      <c r="I48" s="19" t="n">
        <v>869000</v>
      </c>
      <c r="J48" s="8"/>
      <c r="K48" s="8" t="n">
        <f aca="false">I48*26</f>
        <v>22594000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customFormat="false" ht="15.75" hidden="true" customHeight="false" outlineLevel="0" collapsed="false">
      <c r="A49" s="64" t="n">
        <v>42509</v>
      </c>
      <c r="B49" s="8" t="s">
        <v>750</v>
      </c>
      <c r="C49" s="8" t="s">
        <v>626</v>
      </c>
      <c r="D49" s="8"/>
      <c r="E49" s="102" t="n">
        <v>0.604166666666667</v>
      </c>
      <c r="F49" s="102" t="n">
        <v>0.604166666666667</v>
      </c>
      <c r="G49" s="8" t="s">
        <v>538</v>
      </c>
      <c r="H49" s="8" t="s">
        <v>538</v>
      </c>
      <c r="I49" s="19" t="n">
        <v>787000</v>
      </c>
      <c r="J49" s="8"/>
      <c r="K49" s="8" t="n">
        <f aca="false">I49*26</f>
        <v>20462000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customFormat="false" ht="15.75" hidden="false" customHeight="false" outlineLevel="0" collapsed="false">
      <c r="A50" s="64" t="n">
        <v>42510</v>
      </c>
      <c r="B50" s="8" t="s">
        <v>751</v>
      </c>
      <c r="C50" s="8" t="s">
        <v>626</v>
      </c>
      <c r="D50" s="8"/>
      <c r="E50" s="102" t="n">
        <v>0.625</v>
      </c>
      <c r="F50" s="102" t="n">
        <v>0.628530092592593</v>
      </c>
      <c r="G50" s="8" t="s">
        <v>538</v>
      </c>
      <c r="H50" s="8" t="s">
        <v>538</v>
      </c>
      <c r="I50" s="19" t="n">
        <v>452000</v>
      </c>
      <c r="J50" s="8"/>
      <c r="K50" s="8" t="n">
        <f aca="false">I50*26</f>
        <v>11752000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customFormat="false" ht="15.75" hidden="true" customHeight="false" outlineLevel="0" collapsed="false">
      <c r="A51" s="64" t="n">
        <v>42511</v>
      </c>
      <c r="B51" s="8" t="s">
        <v>743</v>
      </c>
      <c r="C51" s="8" t="s">
        <v>626</v>
      </c>
      <c r="D51" s="8"/>
      <c r="E51" s="102" t="n">
        <v>0.375</v>
      </c>
      <c r="F51" s="102" t="n">
        <v>0.372916666666667</v>
      </c>
      <c r="G51" s="8" t="s">
        <v>542</v>
      </c>
      <c r="H51" s="8" t="s">
        <v>542</v>
      </c>
      <c r="I51" s="19" t="n">
        <v>922000</v>
      </c>
      <c r="J51" s="8"/>
      <c r="K51" s="8" t="n">
        <f aca="false">I51*26</f>
        <v>23972000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customFormat="false" ht="15.75" hidden="true" customHeight="false" outlineLevel="0" collapsed="false">
      <c r="A52" s="64" t="n">
        <v>42512</v>
      </c>
      <c r="B52" s="8" t="s">
        <v>744</v>
      </c>
      <c r="C52" s="8" t="s">
        <v>626</v>
      </c>
      <c r="D52" s="8"/>
      <c r="E52" s="102" t="n">
        <v>0.375</v>
      </c>
      <c r="F52" s="102" t="n">
        <v>0.375</v>
      </c>
      <c r="G52" s="8" t="s">
        <v>543</v>
      </c>
      <c r="H52" s="8" t="s">
        <v>543</v>
      </c>
      <c r="I52" s="19" t="n">
        <v>1000000</v>
      </c>
      <c r="J52" s="8"/>
      <c r="K52" s="8" t="n">
        <f aca="false">I52*26</f>
        <v>26000000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customFormat="false" ht="15.75" hidden="true" customHeight="false" outlineLevel="0" collapsed="false">
      <c r="A53" s="64" t="n">
        <v>42513</v>
      </c>
      <c r="B53" s="8" t="s">
        <v>745</v>
      </c>
      <c r="C53" s="8" t="s">
        <v>626</v>
      </c>
      <c r="D53" s="8"/>
      <c r="E53" s="102" t="n">
        <v>0.604166666666667</v>
      </c>
      <c r="F53" s="102" t="n">
        <v>0.604166666666667</v>
      </c>
      <c r="G53" s="8" t="s">
        <v>542</v>
      </c>
      <c r="H53" s="8" t="s">
        <v>542</v>
      </c>
      <c r="I53" s="19" t="n">
        <v>476000</v>
      </c>
      <c r="J53" s="8"/>
      <c r="K53" s="8" t="n">
        <f aca="false">I53*26</f>
        <v>12376000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customFormat="false" ht="15.75" hidden="true" customHeight="false" outlineLevel="0" collapsed="false">
      <c r="A54" s="64" t="n">
        <v>42514</v>
      </c>
      <c r="B54" s="8" t="s">
        <v>747</v>
      </c>
      <c r="C54" s="8" t="s">
        <v>626</v>
      </c>
      <c r="D54" s="8"/>
      <c r="E54" s="102" t="n">
        <v>0.604166666666667</v>
      </c>
      <c r="F54" s="102" t="n">
        <v>0.604166666666667</v>
      </c>
      <c r="G54" s="8" t="s">
        <v>542</v>
      </c>
      <c r="H54" s="8" t="s">
        <v>542</v>
      </c>
      <c r="I54" s="19" t="n">
        <v>654000</v>
      </c>
      <c r="J54" s="8"/>
      <c r="K54" s="8" t="n">
        <f aca="false">I54*26</f>
        <v>17004000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customFormat="false" ht="15.75" hidden="true" customHeight="false" outlineLevel="0" collapsed="false">
      <c r="A55" s="64" t="n">
        <v>42515</v>
      </c>
      <c r="B55" s="8" t="s">
        <v>749</v>
      </c>
      <c r="C55" s="8" t="s">
        <v>626</v>
      </c>
      <c r="D55" s="8"/>
      <c r="E55" s="102" t="n">
        <v>0.604166666666667</v>
      </c>
      <c r="F55" s="102" t="n">
        <v>0.604166666666667</v>
      </c>
      <c r="G55" s="8" t="s">
        <v>542</v>
      </c>
      <c r="H55" s="8" t="s">
        <v>542</v>
      </c>
      <c r="I55" s="19" t="n">
        <v>874000</v>
      </c>
      <c r="J55" s="8"/>
      <c r="K55" s="8" t="n">
        <f aca="false">I55*26</f>
        <v>22724000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customFormat="false" ht="15.75" hidden="true" customHeight="false" outlineLevel="0" collapsed="false">
      <c r="A56" s="64" t="n">
        <v>42516</v>
      </c>
      <c r="B56" s="8" t="s">
        <v>750</v>
      </c>
      <c r="C56" s="8" t="s">
        <v>626</v>
      </c>
      <c r="D56" s="8"/>
      <c r="E56" s="102" t="n">
        <v>0.604166666666667</v>
      </c>
      <c r="F56" s="102" t="n">
        <v>0.604166666666667</v>
      </c>
      <c r="G56" s="8" t="s">
        <v>542</v>
      </c>
      <c r="H56" s="8" t="s">
        <v>542</v>
      </c>
      <c r="I56" s="19" t="n">
        <v>885000</v>
      </c>
      <c r="J56" s="8"/>
      <c r="K56" s="8" t="n">
        <f aca="false">I56*26</f>
        <v>23010000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customFormat="false" ht="15.75" hidden="false" customHeight="false" outlineLevel="0" collapsed="false">
      <c r="A57" s="64" t="n">
        <v>42517</v>
      </c>
      <c r="B57" s="8" t="s">
        <v>751</v>
      </c>
      <c r="C57" s="8" t="s">
        <v>626</v>
      </c>
      <c r="D57" s="8"/>
      <c r="E57" s="102" t="n">
        <v>0.625</v>
      </c>
      <c r="F57" s="102" t="n">
        <v>0.625</v>
      </c>
      <c r="G57" s="8" t="s">
        <v>542</v>
      </c>
      <c r="H57" s="8" t="s">
        <v>542</v>
      </c>
      <c r="I57" s="19" t="n">
        <v>605000</v>
      </c>
      <c r="J57" s="8"/>
      <c r="K57" s="8" t="n">
        <f aca="false">I57*26</f>
        <v>15730000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customFormat="false" ht="15.75" hidden="true" customHeight="false" outlineLevel="0" collapsed="false">
      <c r="A58" s="64" t="n">
        <v>42518</v>
      </c>
      <c r="B58" s="8" t="s">
        <v>743</v>
      </c>
      <c r="C58" s="8" t="s">
        <v>626</v>
      </c>
      <c r="D58" s="8"/>
      <c r="E58" s="102" t="n">
        <v>0.375</v>
      </c>
      <c r="F58" s="102" t="n">
        <v>0.375</v>
      </c>
      <c r="G58" s="8" t="s">
        <v>544</v>
      </c>
      <c r="H58" s="8" t="s">
        <v>544</v>
      </c>
      <c r="I58" s="19" t="n">
        <v>1288000</v>
      </c>
      <c r="J58" s="8"/>
      <c r="K58" s="8" t="n">
        <f aca="false">I58*26</f>
        <v>33488000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customFormat="false" ht="15.75" hidden="true" customHeight="false" outlineLevel="0" collapsed="false">
      <c r="A59" s="64" t="n">
        <v>42519</v>
      </c>
      <c r="B59" s="8" t="s">
        <v>744</v>
      </c>
      <c r="C59" s="8" t="s">
        <v>626</v>
      </c>
      <c r="D59" s="8"/>
      <c r="E59" s="102" t="n">
        <v>0.375</v>
      </c>
      <c r="F59" s="102" t="n">
        <v>0.375</v>
      </c>
      <c r="G59" s="8" t="s">
        <v>545</v>
      </c>
      <c r="H59" s="8" t="s">
        <v>545</v>
      </c>
      <c r="I59" s="19" t="n">
        <v>1127000</v>
      </c>
      <c r="J59" s="8"/>
      <c r="K59" s="8" t="n">
        <f aca="false">I59*26</f>
        <v>29302000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customFormat="false" ht="15.75" hidden="true" customHeight="false" outlineLevel="0" collapsed="false">
      <c r="A60" s="64" t="n">
        <v>42520</v>
      </c>
      <c r="B60" s="8" t="s">
        <v>745</v>
      </c>
      <c r="C60" s="8" t="s">
        <v>626</v>
      </c>
      <c r="D60" s="8"/>
      <c r="E60" s="102" t="n">
        <v>0.604166666666667</v>
      </c>
      <c r="F60" s="102" t="n">
        <v>0.604166666666667</v>
      </c>
      <c r="G60" s="8" t="s">
        <v>544</v>
      </c>
      <c r="H60" s="8" t="s">
        <v>544</v>
      </c>
      <c r="I60" s="19" t="n">
        <v>601000</v>
      </c>
      <c r="J60" s="8"/>
      <c r="K60" s="8" t="n">
        <f aca="false">I60*26</f>
        <v>15626000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customFormat="false" ht="15.75" hidden="true" customHeight="false" outlineLevel="0" collapsed="false">
      <c r="A61" s="64" t="n">
        <v>42521</v>
      </c>
      <c r="B61" s="8" t="s">
        <v>747</v>
      </c>
      <c r="C61" s="8" t="s">
        <v>626</v>
      </c>
      <c r="D61" s="8"/>
      <c r="E61" s="102" t="n">
        <v>0.604166666666667</v>
      </c>
      <c r="F61" s="102" t="n">
        <v>0.604166666666667</v>
      </c>
      <c r="G61" s="8" t="s">
        <v>544</v>
      </c>
      <c r="H61" s="8" t="s">
        <v>544</v>
      </c>
      <c r="I61" s="19" t="n">
        <v>257000</v>
      </c>
      <c r="J61" s="8"/>
      <c r="K61" s="8" t="n">
        <f aca="false">I61*26</f>
        <v>6682000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customFormat="false" ht="15.75" hidden="true" customHeight="false" outlineLevel="0" collapsed="false">
      <c r="A62" s="64" t="n">
        <v>42522</v>
      </c>
      <c r="B62" s="8" t="s">
        <v>749</v>
      </c>
      <c r="C62" s="8" t="s">
        <v>626</v>
      </c>
      <c r="D62" s="8"/>
      <c r="E62" s="102" t="n">
        <v>0.604166666666667</v>
      </c>
      <c r="F62" s="102" t="n">
        <v>0.604166666666667</v>
      </c>
      <c r="G62" s="8" t="s">
        <v>544</v>
      </c>
      <c r="H62" s="8" t="s">
        <v>544</v>
      </c>
      <c r="I62" s="19" t="n">
        <v>855000</v>
      </c>
      <c r="J62" s="8"/>
      <c r="K62" s="8" t="n">
        <f aca="false">I62*26</f>
        <v>22230000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customFormat="false" ht="15.75" hidden="true" customHeight="false" outlineLevel="0" collapsed="false">
      <c r="A63" s="64" t="n">
        <v>42523</v>
      </c>
      <c r="B63" s="8" t="s">
        <v>750</v>
      </c>
      <c r="C63" s="8" t="s">
        <v>626</v>
      </c>
      <c r="D63" s="8"/>
      <c r="E63" s="102" t="n">
        <v>0.604166666666667</v>
      </c>
      <c r="F63" s="102" t="n">
        <v>0.604166666666667</v>
      </c>
      <c r="G63" s="8" t="s">
        <v>544</v>
      </c>
      <c r="H63" s="8" t="s">
        <v>544</v>
      </c>
      <c r="I63" s="19" t="n">
        <v>656000</v>
      </c>
      <c r="J63" s="8"/>
      <c r="K63" s="8" t="n">
        <f aca="false">I63*26</f>
        <v>17056000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customFormat="false" ht="15.75" hidden="false" customHeight="false" outlineLevel="0" collapsed="false">
      <c r="A64" s="64" t="n">
        <v>42524</v>
      </c>
      <c r="B64" s="8" t="s">
        <v>751</v>
      </c>
      <c r="C64" s="8" t="s">
        <v>626</v>
      </c>
      <c r="D64" s="8"/>
      <c r="E64" s="102" t="n">
        <v>0.625</v>
      </c>
      <c r="F64" s="102" t="n">
        <v>0.625</v>
      </c>
      <c r="G64" s="8" t="s">
        <v>544</v>
      </c>
      <c r="H64" s="8" t="s">
        <v>544</v>
      </c>
      <c r="I64" s="19" t="n">
        <v>747000</v>
      </c>
      <c r="J64" s="8"/>
      <c r="K64" s="8" t="n">
        <f aca="false">I64*26</f>
        <v>19422000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customFormat="false" ht="15.75" hidden="true" customHeight="false" outlineLevel="0" collapsed="false">
      <c r="A65" s="64" t="n">
        <v>42525</v>
      </c>
      <c r="B65" s="8" t="s">
        <v>743</v>
      </c>
      <c r="C65" s="8" t="s">
        <v>626</v>
      </c>
      <c r="D65" s="8"/>
      <c r="E65" s="102" t="n">
        <v>0.375</v>
      </c>
      <c r="F65" s="102" t="n">
        <v>0.375</v>
      </c>
      <c r="G65" s="8" t="s">
        <v>546</v>
      </c>
      <c r="H65" s="8" t="s">
        <v>546</v>
      </c>
      <c r="I65" s="19" t="n">
        <v>1315000</v>
      </c>
      <c r="J65" s="8"/>
      <c r="K65" s="8" t="n">
        <f aca="false">I65*26</f>
        <v>34190000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customFormat="false" ht="15.75" hidden="true" customHeight="false" outlineLevel="0" collapsed="false">
      <c r="A66" s="64" t="n">
        <v>42526</v>
      </c>
      <c r="B66" s="8" t="s">
        <v>744</v>
      </c>
      <c r="C66" s="8" t="s">
        <v>626</v>
      </c>
      <c r="D66" s="8"/>
      <c r="E66" s="102" t="n">
        <v>0.375</v>
      </c>
      <c r="F66" s="102" t="n">
        <v>0.375</v>
      </c>
      <c r="G66" s="8" t="s">
        <v>549</v>
      </c>
      <c r="H66" s="8" t="s">
        <v>549</v>
      </c>
      <c r="I66" s="19" t="n">
        <v>842000</v>
      </c>
      <c r="J66" s="8"/>
      <c r="K66" s="8" t="n">
        <f aca="false">I66*26</f>
        <v>21892000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customFormat="false" ht="15.75" hidden="true" customHeight="false" outlineLevel="0" collapsed="false">
      <c r="A67" s="64" t="n">
        <v>42527</v>
      </c>
      <c r="B67" s="8" t="s">
        <v>745</v>
      </c>
      <c r="C67" s="8" t="s">
        <v>626</v>
      </c>
      <c r="D67" s="8"/>
      <c r="E67" s="102" t="n">
        <v>0.604166666666667</v>
      </c>
      <c r="F67" s="102" t="n">
        <v>0.604166666666667</v>
      </c>
      <c r="G67" s="8" t="s">
        <v>546</v>
      </c>
      <c r="H67" s="8" t="s">
        <v>546</v>
      </c>
      <c r="I67" s="19" t="n">
        <v>798000</v>
      </c>
      <c r="J67" s="8"/>
      <c r="K67" s="8" t="n">
        <f aca="false">I67*26</f>
        <v>20748000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customFormat="false" ht="15.75" hidden="true" customHeight="false" outlineLevel="0" collapsed="false">
      <c r="A68" s="64" t="n">
        <v>42528</v>
      </c>
      <c r="B68" s="8" t="s">
        <v>747</v>
      </c>
      <c r="C68" s="8" t="s">
        <v>626</v>
      </c>
      <c r="D68" s="8"/>
      <c r="E68" s="102" t="n">
        <v>0.604166666666667</v>
      </c>
      <c r="F68" s="102" t="n">
        <v>0.604166666666667</v>
      </c>
      <c r="G68" s="8" t="s">
        <v>546</v>
      </c>
      <c r="H68" s="8" t="s">
        <v>546</v>
      </c>
      <c r="I68" s="8"/>
      <c r="J68" s="8"/>
      <c r="K68" s="8" t="n">
        <f aca="false">I68*26</f>
        <v>0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customFormat="false" ht="15.75" hidden="true" customHeight="false" outlineLevel="0" collapsed="false">
      <c r="A69" s="64" t="n">
        <v>42529</v>
      </c>
      <c r="B69" s="8" t="s">
        <v>749</v>
      </c>
      <c r="C69" s="8" t="s">
        <v>646</v>
      </c>
      <c r="D69" s="8"/>
      <c r="E69" s="102" t="n">
        <v>0.604166666666667</v>
      </c>
      <c r="F69" s="8" t="s">
        <v>23</v>
      </c>
      <c r="G69" s="8" t="s">
        <v>546</v>
      </c>
      <c r="H69" s="8" t="s">
        <v>23</v>
      </c>
      <c r="I69" s="8" t="n">
        <v>0</v>
      </c>
      <c r="J69" s="8" t="s">
        <v>759</v>
      </c>
      <c r="K69" s="8" t="n">
        <f aca="false">I69*26</f>
        <v>0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customFormat="false" ht="15.75" hidden="true" customHeight="false" outlineLevel="0" collapsed="false">
      <c r="A70" s="64" t="n">
        <v>42530</v>
      </c>
      <c r="B70" s="8" t="s">
        <v>750</v>
      </c>
      <c r="C70" s="8" t="s">
        <v>626</v>
      </c>
      <c r="D70" s="8"/>
      <c r="E70" s="102" t="n">
        <v>0.604166666666667</v>
      </c>
      <c r="F70" s="102" t="n">
        <v>0.604166666666667</v>
      </c>
      <c r="G70" s="8" t="s">
        <v>546</v>
      </c>
      <c r="H70" s="8" t="s">
        <v>546</v>
      </c>
      <c r="I70" s="19" t="n">
        <v>963000</v>
      </c>
      <c r="J70" s="8"/>
      <c r="K70" s="8" t="n">
        <f aca="false">I70*26</f>
        <v>25038000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customFormat="false" ht="15.75" hidden="false" customHeight="false" outlineLevel="0" collapsed="false">
      <c r="A71" s="64" t="n">
        <v>42531</v>
      </c>
      <c r="B71" s="8" t="s">
        <v>751</v>
      </c>
      <c r="C71" s="8" t="s">
        <v>626</v>
      </c>
      <c r="D71" s="8"/>
      <c r="E71" s="102" t="n">
        <v>0.625</v>
      </c>
      <c r="F71" s="102" t="n">
        <v>0.625</v>
      </c>
      <c r="G71" s="8" t="s">
        <v>546</v>
      </c>
      <c r="H71" s="8" t="s">
        <v>546</v>
      </c>
      <c r="I71" s="19" t="n">
        <v>889000</v>
      </c>
      <c r="J71" s="8"/>
      <c r="K71" s="8" t="n">
        <f aca="false">I71*26</f>
        <v>23114000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customFormat="false" ht="15.75" hidden="true" customHeight="false" outlineLevel="0" collapsed="false">
      <c r="A72" s="64" t="n">
        <v>42532</v>
      </c>
      <c r="B72" s="8" t="s">
        <v>743</v>
      </c>
      <c r="C72" s="8" t="s">
        <v>626</v>
      </c>
      <c r="D72" s="8"/>
      <c r="E72" s="102" t="n">
        <v>0.375</v>
      </c>
      <c r="F72" s="102" t="n">
        <v>0.375</v>
      </c>
      <c r="G72" s="8" t="s">
        <v>551</v>
      </c>
      <c r="H72" s="8" t="s">
        <v>551</v>
      </c>
      <c r="I72" s="19" t="n">
        <v>738000</v>
      </c>
      <c r="J72" s="8"/>
      <c r="K72" s="8" t="n">
        <f aca="false">I72*26</f>
        <v>19188000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customFormat="false" ht="15.75" hidden="true" customHeight="false" outlineLevel="0" collapsed="false">
      <c r="A73" s="64" t="n">
        <v>42533</v>
      </c>
      <c r="B73" s="8" t="s">
        <v>744</v>
      </c>
      <c r="C73" s="8" t="s">
        <v>626</v>
      </c>
      <c r="D73" s="8"/>
      <c r="E73" s="102" t="n">
        <v>0.375</v>
      </c>
      <c r="F73" s="102" t="n">
        <v>0.375</v>
      </c>
      <c r="G73" s="8" t="s">
        <v>551</v>
      </c>
      <c r="H73" s="8" t="s">
        <v>551</v>
      </c>
      <c r="I73" s="19" t="n">
        <v>890000</v>
      </c>
      <c r="J73" s="8"/>
      <c r="K73" s="8" t="n">
        <f aca="false">I73*26</f>
        <v>23140000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customFormat="false" ht="15.75" hidden="true" customHeight="false" outlineLevel="0" collapsed="false">
      <c r="A74" s="64" t="n">
        <v>42534</v>
      </c>
      <c r="B74" s="8" t="s">
        <v>745</v>
      </c>
      <c r="C74" s="8" t="s">
        <v>626</v>
      </c>
      <c r="D74" s="8"/>
      <c r="E74" s="102" t="n">
        <v>0.604166666666667</v>
      </c>
      <c r="F74" s="102" t="n">
        <v>0.604166666666667</v>
      </c>
      <c r="G74" s="8" t="s">
        <v>551</v>
      </c>
      <c r="H74" s="8" t="s">
        <v>551</v>
      </c>
      <c r="I74" s="19" t="n">
        <v>554000</v>
      </c>
      <c r="J74" s="19" t="n">
        <f aca="false">AVERAGE(I2:I67)</f>
        <v>780369.2308</v>
      </c>
      <c r="K74" s="8" t="n">
        <f aca="false">I74*26</f>
        <v>14404000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customFormat="false" ht="15.75" hidden="true" customHeight="false" outlineLevel="0" collapsed="false">
      <c r="A75" s="64" t="n">
        <v>42535</v>
      </c>
      <c r="B75" s="8" t="s">
        <v>747</v>
      </c>
      <c r="C75" s="8" t="s">
        <v>626</v>
      </c>
      <c r="D75" s="8"/>
      <c r="E75" s="102" t="n">
        <v>0.604166666666667</v>
      </c>
      <c r="F75" s="102" t="n">
        <v>0.604166666666667</v>
      </c>
      <c r="G75" s="8" t="s">
        <v>551</v>
      </c>
      <c r="H75" s="8" t="s">
        <v>551</v>
      </c>
      <c r="I75" s="19" t="n">
        <v>934000</v>
      </c>
      <c r="J75" s="8"/>
      <c r="K75" s="8" t="n">
        <f aca="false">I75*26</f>
        <v>24284000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customFormat="false" ht="15.75" hidden="true" customHeight="false" outlineLevel="0" collapsed="false">
      <c r="A76" s="64" t="n">
        <v>42536</v>
      </c>
      <c r="B76" s="8" t="s">
        <v>749</v>
      </c>
      <c r="C76" s="8" t="s">
        <v>626</v>
      </c>
      <c r="D76" s="8"/>
      <c r="E76" s="102" t="n">
        <v>0.604166666666667</v>
      </c>
      <c r="F76" s="102" t="n">
        <v>0.604166666666667</v>
      </c>
      <c r="G76" s="8" t="s">
        <v>551</v>
      </c>
      <c r="H76" s="8" t="s">
        <v>551</v>
      </c>
      <c r="I76" s="19" t="n">
        <v>676000</v>
      </c>
      <c r="J76" s="8"/>
      <c r="K76" s="8" t="n">
        <f aca="false">I76*26</f>
        <v>17576000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customFormat="false" ht="15.75" hidden="true" customHeight="false" outlineLevel="0" collapsed="false">
      <c r="A77" s="64" t="n">
        <v>42537</v>
      </c>
      <c r="B77" s="8" t="s">
        <v>750</v>
      </c>
      <c r="C77" s="8" t="s">
        <v>626</v>
      </c>
      <c r="D77" s="8"/>
      <c r="E77" s="102" t="n">
        <v>0.604166666666667</v>
      </c>
      <c r="F77" s="102" t="n">
        <v>0.604166666666667</v>
      </c>
      <c r="G77" s="8" t="s">
        <v>551</v>
      </c>
      <c r="H77" s="8" t="s">
        <v>551</v>
      </c>
      <c r="I77" s="19" t="n">
        <v>476000</v>
      </c>
      <c r="J77" s="8"/>
      <c r="K77" s="8" t="n">
        <f aca="false">I77*26</f>
        <v>12376000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customFormat="false" ht="15.75" hidden="false" customHeight="false" outlineLevel="0" collapsed="false">
      <c r="A78" s="64" t="n">
        <v>42538</v>
      </c>
      <c r="B78" s="8" t="s">
        <v>751</v>
      </c>
      <c r="C78" s="8" t="s">
        <v>626</v>
      </c>
      <c r="D78" s="8"/>
      <c r="E78" s="102" t="n">
        <v>0.625</v>
      </c>
      <c r="F78" s="102" t="n">
        <v>0.625</v>
      </c>
      <c r="G78" s="8" t="s">
        <v>551</v>
      </c>
      <c r="H78" s="8" t="s">
        <v>551</v>
      </c>
      <c r="I78" s="19" t="n">
        <v>532000</v>
      </c>
      <c r="J78" s="8"/>
      <c r="K78" s="8" t="n">
        <f aca="false">I78*26</f>
        <v>13832000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customFormat="false" ht="15.75" hidden="true" customHeight="false" outlineLevel="0" collapsed="false">
      <c r="A79" s="64" t="n">
        <v>42539</v>
      </c>
      <c r="B79" s="8" t="s">
        <v>743</v>
      </c>
      <c r="C79" s="8" t="s">
        <v>626</v>
      </c>
      <c r="D79" s="8"/>
      <c r="E79" s="102" t="n">
        <v>0.375</v>
      </c>
      <c r="F79" s="102" t="n">
        <v>0.375</v>
      </c>
      <c r="G79" s="8" t="s">
        <v>553</v>
      </c>
      <c r="H79" s="8" t="s">
        <v>553</v>
      </c>
      <c r="I79" s="19" t="n">
        <v>942000</v>
      </c>
      <c r="J79" s="8"/>
      <c r="K79" s="8" t="n">
        <f aca="false">I79*26</f>
        <v>24492000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customFormat="false" ht="15.75" hidden="true" customHeight="false" outlineLevel="0" collapsed="false">
      <c r="A80" s="64" t="n">
        <v>42540</v>
      </c>
      <c r="B80" s="8" t="s">
        <v>744</v>
      </c>
      <c r="C80" s="8" t="s">
        <v>626</v>
      </c>
      <c r="D80" s="8"/>
      <c r="E80" s="102" t="n">
        <v>0.375</v>
      </c>
      <c r="F80" s="102" t="n">
        <v>0.375</v>
      </c>
      <c r="G80" s="8" t="s">
        <v>554</v>
      </c>
      <c r="H80" s="8" t="s">
        <v>554</v>
      </c>
      <c r="I80" s="19" t="n">
        <v>1166000</v>
      </c>
      <c r="J80" s="8"/>
      <c r="K80" s="8" t="n">
        <f aca="false">I80*26</f>
        <v>30316000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customFormat="false" ht="15.75" hidden="true" customHeight="false" outlineLevel="0" collapsed="false">
      <c r="A81" s="64" t="n">
        <v>42541</v>
      </c>
      <c r="B81" s="8" t="s">
        <v>745</v>
      </c>
      <c r="C81" s="8" t="s">
        <v>626</v>
      </c>
      <c r="D81" s="8"/>
      <c r="E81" s="102" t="n">
        <v>0.604166666666667</v>
      </c>
      <c r="F81" s="102" t="n">
        <v>0.604166666666667</v>
      </c>
      <c r="G81" s="8" t="s">
        <v>553</v>
      </c>
      <c r="H81" s="8" t="s">
        <v>553</v>
      </c>
      <c r="I81" s="19" t="n">
        <v>481000</v>
      </c>
      <c r="J81" s="8"/>
      <c r="K81" s="8" t="n">
        <f aca="false">I81*26</f>
        <v>12506000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customFormat="false" ht="15.75" hidden="true" customHeight="false" outlineLevel="0" collapsed="false">
      <c r="A82" s="64" t="n">
        <v>42542</v>
      </c>
      <c r="B82" s="8" t="s">
        <v>747</v>
      </c>
      <c r="C82" s="8" t="s">
        <v>626</v>
      </c>
      <c r="D82" s="8"/>
      <c r="E82" s="102" t="n">
        <v>0.604166666666667</v>
      </c>
      <c r="F82" s="102" t="n">
        <v>0.604166666666667</v>
      </c>
      <c r="G82" s="8" t="s">
        <v>553</v>
      </c>
      <c r="H82" s="8" t="s">
        <v>553</v>
      </c>
      <c r="I82" s="19" t="n">
        <v>513000</v>
      </c>
      <c r="J82" s="8"/>
      <c r="K82" s="8" t="n">
        <f aca="false">I82*26</f>
        <v>13338000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customFormat="false" ht="15.75" hidden="true" customHeight="false" outlineLevel="0" collapsed="false">
      <c r="A83" s="64" t="n">
        <v>42543</v>
      </c>
      <c r="B83" s="8" t="s">
        <v>749</v>
      </c>
      <c r="C83" s="8" t="s">
        <v>626</v>
      </c>
      <c r="D83" s="8"/>
      <c r="E83" s="102" t="n">
        <v>0.604166666666667</v>
      </c>
      <c r="F83" s="102" t="n">
        <v>0.604166666666667</v>
      </c>
      <c r="G83" s="8" t="s">
        <v>553</v>
      </c>
      <c r="H83" s="8" t="s">
        <v>553</v>
      </c>
      <c r="I83" s="19" t="n">
        <v>1036000</v>
      </c>
      <c r="J83" s="8"/>
      <c r="K83" s="8" t="n">
        <f aca="false">I83*26</f>
        <v>26936000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customFormat="false" ht="15.75" hidden="true" customHeight="false" outlineLevel="0" collapsed="false">
      <c r="A84" s="64" t="n">
        <v>42544</v>
      </c>
      <c r="B84" s="8" t="s">
        <v>750</v>
      </c>
      <c r="C84" s="8" t="s">
        <v>626</v>
      </c>
      <c r="D84" s="8"/>
      <c r="E84" s="102" t="n">
        <v>0.604166666666667</v>
      </c>
      <c r="F84" s="102" t="n">
        <v>0.604166666666667</v>
      </c>
      <c r="G84" s="8" t="s">
        <v>553</v>
      </c>
      <c r="H84" s="8" t="s">
        <v>553</v>
      </c>
      <c r="I84" s="19" t="n">
        <v>420000</v>
      </c>
      <c r="J84" s="8"/>
      <c r="K84" s="8" t="n">
        <f aca="false">I84*26</f>
        <v>10920000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customFormat="false" ht="15.75" hidden="false" customHeight="false" outlineLevel="0" collapsed="false">
      <c r="A85" s="64" t="n">
        <v>42545</v>
      </c>
      <c r="B85" s="8" t="s">
        <v>751</v>
      </c>
      <c r="C85" s="8" t="s">
        <v>626</v>
      </c>
      <c r="D85" s="8"/>
      <c r="E85" s="102" t="n">
        <v>0.625</v>
      </c>
      <c r="F85" s="102" t="n">
        <v>0.625</v>
      </c>
      <c r="G85" s="8" t="s">
        <v>553</v>
      </c>
      <c r="H85" s="8" t="s">
        <v>553</v>
      </c>
      <c r="I85" s="19" t="n">
        <v>798000</v>
      </c>
      <c r="J85" s="8"/>
      <c r="K85" s="8" t="n">
        <f aca="false">I85*26</f>
        <v>20748000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customFormat="false" ht="15.75" hidden="true" customHeight="false" outlineLevel="0" collapsed="false">
      <c r="A86" s="64" t="n">
        <v>42546</v>
      </c>
      <c r="B86" s="8" t="s">
        <v>743</v>
      </c>
      <c r="C86" s="8" t="s">
        <v>626</v>
      </c>
      <c r="D86" s="8"/>
      <c r="E86" s="102" t="n">
        <v>0.375</v>
      </c>
      <c r="F86" s="102" t="n">
        <v>0.373611111111111</v>
      </c>
      <c r="G86" s="8" t="s">
        <v>555</v>
      </c>
      <c r="H86" s="8" t="s">
        <v>555</v>
      </c>
      <c r="I86" s="19" t="n">
        <v>619000</v>
      </c>
      <c r="J86" s="8"/>
      <c r="K86" s="8" t="n">
        <f aca="false">I86*26</f>
        <v>16094000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customFormat="false" ht="15.75" hidden="true" customHeight="false" outlineLevel="0" collapsed="false">
      <c r="A87" s="64" t="n">
        <v>42547</v>
      </c>
      <c r="B87" s="8" t="s">
        <v>744</v>
      </c>
      <c r="C87" s="8" t="s">
        <v>626</v>
      </c>
      <c r="D87" s="8"/>
      <c r="E87" s="102" t="n">
        <v>0.375</v>
      </c>
      <c r="F87" s="102" t="n">
        <v>0.375</v>
      </c>
      <c r="G87" s="8" t="s">
        <v>558</v>
      </c>
      <c r="H87" s="8" t="s">
        <v>558</v>
      </c>
      <c r="I87" s="19" t="n">
        <v>551000</v>
      </c>
      <c r="J87" s="8"/>
      <c r="K87" s="8" t="n">
        <f aca="false">I87*26</f>
        <v>14326000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customFormat="false" ht="15.75" hidden="true" customHeight="false" outlineLevel="0" collapsed="false">
      <c r="A88" s="64" t="n">
        <v>42548</v>
      </c>
      <c r="B88" s="8" t="s">
        <v>745</v>
      </c>
      <c r="C88" s="8" t="s">
        <v>626</v>
      </c>
      <c r="D88" s="8"/>
      <c r="E88" s="102" t="n">
        <v>0.604166666666667</v>
      </c>
      <c r="F88" s="102" t="n">
        <v>0.604166666666667</v>
      </c>
      <c r="G88" s="8" t="s">
        <v>555</v>
      </c>
      <c r="H88" s="8" t="s">
        <v>555</v>
      </c>
      <c r="I88" s="19" t="n">
        <v>598000</v>
      </c>
      <c r="J88" s="8"/>
      <c r="K88" s="8" t="n">
        <f aca="false">I88*26</f>
        <v>15548000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customFormat="false" ht="15.75" hidden="true" customHeight="false" outlineLevel="0" collapsed="false">
      <c r="A89" s="64" t="n">
        <v>42549</v>
      </c>
      <c r="B89" s="8" t="s">
        <v>747</v>
      </c>
      <c r="C89" s="8" t="s">
        <v>626</v>
      </c>
      <c r="D89" s="8"/>
      <c r="E89" s="102" t="n">
        <v>0.604166666666667</v>
      </c>
      <c r="F89" s="102" t="n">
        <v>0.604166666666667</v>
      </c>
      <c r="G89" s="8" t="s">
        <v>555</v>
      </c>
      <c r="H89" s="8" t="s">
        <v>555</v>
      </c>
      <c r="I89" s="19" t="n">
        <v>687000</v>
      </c>
      <c r="J89" s="8"/>
      <c r="K89" s="8" t="n">
        <f aca="false">I89*26</f>
        <v>17862000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customFormat="false" ht="15.75" hidden="true" customHeight="false" outlineLevel="0" collapsed="false">
      <c r="A90" s="64" t="n">
        <v>42550</v>
      </c>
      <c r="B90" s="8" t="s">
        <v>749</v>
      </c>
      <c r="C90" s="8" t="s">
        <v>626</v>
      </c>
      <c r="D90" s="8"/>
      <c r="E90" s="102" t="n">
        <v>0.604166666666667</v>
      </c>
      <c r="F90" s="102" t="n">
        <v>0.604166666666667</v>
      </c>
      <c r="G90" s="8" t="s">
        <v>555</v>
      </c>
      <c r="H90" s="8" t="s">
        <v>555</v>
      </c>
      <c r="I90" s="19" t="n">
        <v>461000</v>
      </c>
      <c r="J90" s="8"/>
      <c r="K90" s="8" t="n">
        <f aca="false">I90*26</f>
        <v>11986000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customFormat="false" ht="15.75" hidden="true" customHeight="false" outlineLevel="0" collapsed="false">
      <c r="A91" s="64" t="n">
        <v>42551</v>
      </c>
      <c r="B91" s="8" t="s">
        <v>750</v>
      </c>
      <c r="C91" s="8" t="s">
        <v>626</v>
      </c>
      <c r="D91" s="8"/>
      <c r="E91" s="102" t="n">
        <v>0.604166666666667</v>
      </c>
      <c r="F91" s="102" t="n">
        <v>0.604166666666667</v>
      </c>
      <c r="G91" s="8" t="s">
        <v>555</v>
      </c>
      <c r="H91" s="8" t="s">
        <v>555</v>
      </c>
      <c r="I91" s="19" t="n">
        <v>734000</v>
      </c>
      <c r="J91" s="8"/>
      <c r="K91" s="8" t="n">
        <f aca="false">I91*26</f>
        <v>19084000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customFormat="false" ht="15.75" hidden="false" customHeight="false" outlineLevel="0" collapsed="false">
      <c r="A92" s="64" t="n">
        <v>42552</v>
      </c>
      <c r="B92" s="8" t="s">
        <v>751</v>
      </c>
      <c r="C92" s="8" t="s">
        <v>626</v>
      </c>
      <c r="D92" s="8"/>
      <c r="E92" s="102" t="n">
        <v>0.625</v>
      </c>
      <c r="F92" s="102" t="n">
        <v>0.625</v>
      </c>
      <c r="G92" s="8" t="s">
        <v>555</v>
      </c>
      <c r="H92" s="8" t="s">
        <v>555</v>
      </c>
      <c r="I92" s="19" t="n">
        <v>889000</v>
      </c>
      <c r="J92" s="8"/>
      <c r="K92" s="8" t="n">
        <f aca="false">I92*26</f>
        <v>23114000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customFormat="false" ht="15.75" hidden="true" customHeight="false" outlineLevel="0" collapsed="false">
      <c r="A93" s="64" t="n">
        <v>42553</v>
      </c>
      <c r="B93" s="8" t="s">
        <v>743</v>
      </c>
      <c r="C93" s="8" t="s">
        <v>626</v>
      </c>
      <c r="D93" s="8"/>
      <c r="E93" s="102" t="n">
        <v>0.375</v>
      </c>
      <c r="F93" s="102" t="n">
        <v>0.375</v>
      </c>
      <c r="G93" s="8" t="s">
        <v>504</v>
      </c>
      <c r="H93" s="8" t="s">
        <v>555</v>
      </c>
      <c r="I93" s="19" t="n">
        <v>962000</v>
      </c>
      <c r="J93" s="8"/>
      <c r="K93" s="8" t="n">
        <f aca="false">I93*26</f>
        <v>25012000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customFormat="false" ht="15.75" hidden="true" customHeight="false" outlineLevel="0" collapsed="false">
      <c r="A94" s="64" t="n">
        <v>42554</v>
      </c>
      <c r="B94" s="8" t="s">
        <v>744</v>
      </c>
      <c r="C94" s="8" t="s">
        <v>626</v>
      </c>
      <c r="D94" s="8"/>
      <c r="E94" s="102" t="n">
        <v>0.375</v>
      </c>
      <c r="F94" s="102" t="n">
        <v>0.375</v>
      </c>
      <c r="G94" s="8" t="s">
        <v>508</v>
      </c>
      <c r="H94" s="8" t="s">
        <v>508</v>
      </c>
      <c r="I94" s="19" t="n">
        <v>941000</v>
      </c>
      <c r="J94" s="8"/>
      <c r="K94" s="8" t="n">
        <f aca="false">I94*26</f>
        <v>24466000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customFormat="false" ht="15.75" hidden="true" customHeight="false" outlineLevel="0" collapsed="false">
      <c r="A95" s="64" t="n">
        <v>42555</v>
      </c>
      <c r="B95" s="8" t="s">
        <v>745</v>
      </c>
      <c r="C95" s="8" t="s">
        <v>626</v>
      </c>
      <c r="D95" s="8"/>
      <c r="E95" s="102" t="n">
        <v>0.604166666666667</v>
      </c>
      <c r="F95" s="102" t="n">
        <v>0.604166666666667</v>
      </c>
      <c r="G95" s="8" t="s">
        <v>504</v>
      </c>
      <c r="H95" s="8" t="s">
        <v>504</v>
      </c>
      <c r="I95" s="19" t="n">
        <v>598000</v>
      </c>
      <c r="J95" s="8"/>
      <c r="K95" s="8" t="n">
        <f aca="false">I95*26</f>
        <v>15548000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customFormat="false" ht="15.75" hidden="true" customHeight="false" outlineLevel="0" collapsed="false">
      <c r="A96" s="64" t="n">
        <v>42556</v>
      </c>
      <c r="B96" s="8" t="s">
        <v>747</v>
      </c>
      <c r="C96" s="8" t="s">
        <v>626</v>
      </c>
      <c r="D96" s="8"/>
      <c r="E96" s="102" t="n">
        <v>0.604166666666667</v>
      </c>
      <c r="F96" s="102" t="n">
        <v>0.604166666666667</v>
      </c>
      <c r="G96" s="8" t="s">
        <v>504</v>
      </c>
      <c r="H96" s="8" t="s">
        <v>504</v>
      </c>
      <c r="I96" s="19" t="n">
        <v>706000</v>
      </c>
      <c r="J96" s="8"/>
      <c r="K96" s="8" t="n">
        <f aca="false">I96*26</f>
        <v>18356000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customFormat="false" ht="15.75" hidden="true" customHeight="false" outlineLevel="0" collapsed="false">
      <c r="A97" s="64" t="n">
        <v>42557</v>
      </c>
      <c r="B97" s="8" t="s">
        <v>749</v>
      </c>
      <c r="C97" s="8" t="s">
        <v>626</v>
      </c>
      <c r="D97" s="8"/>
      <c r="E97" s="102" t="n">
        <v>0.604166666666667</v>
      </c>
      <c r="F97" s="102" t="n">
        <v>0.604166666666667</v>
      </c>
      <c r="G97" s="8" t="s">
        <v>504</v>
      </c>
      <c r="H97" s="8" t="s">
        <v>504</v>
      </c>
      <c r="I97" s="19" t="n">
        <v>651000</v>
      </c>
      <c r="J97" s="8"/>
      <c r="K97" s="8" t="n">
        <f aca="false">I97*26</f>
        <v>16926000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customFormat="false" ht="15.75" hidden="true" customHeight="false" outlineLevel="0" collapsed="false">
      <c r="A98" s="64" t="n">
        <v>42558</v>
      </c>
      <c r="B98" s="8" t="s">
        <v>750</v>
      </c>
      <c r="C98" s="8" t="s">
        <v>626</v>
      </c>
      <c r="D98" s="8"/>
      <c r="E98" s="102" t="n">
        <v>0.604166666666667</v>
      </c>
      <c r="F98" s="102" t="n">
        <v>0.604166666666667</v>
      </c>
      <c r="G98" s="8" t="s">
        <v>504</v>
      </c>
      <c r="H98" s="8" t="s">
        <v>504</v>
      </c>
      <c r="I98" s="19" t="n">
        <v>723000</v>
      </c>
      <c r="J98" s="8"/>
      <c r="K98" s="8" t="n">
        <f aca="false">I98*26</f>
        <v>18798000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customFormat="false" ht="15.75" hidden="false" customHeight="false" outlineLevel="0" collapsed="false">
      <c r="A99" s="64" t="n">
        <v>42559</v>
      </c>
      <c r="B99" s="8" t="s">
        <v>751</v>
      </c>
      <c r="C99" s="8" t="s">
        <v>626</v>
      </c>
      <c r="D99" s="8"/>
      <c r="E99" s="102" t="n">
        <v>0.625</v>
      </c>
      <c r="F99" s="102" t="n">
        <v>0.625</v>
      </c>
      <c r="G99" s="8" t="s">
        <v>504</v>
      </c>
      <c r="H99" s="8" t="s">
        <v>504</v>
      </c>
      <c r="I99" s="19" t="n">
        <v>316000</v>
      </c>
      <c r="J99" s="8"/>
      <c r="K99" s="8" t="n">
        <f aca="false">I99*26</f>
        <v>8216000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customFormat="false" ht="15.75" hidden="true" customHeight="false" outlineLevel="0" collapsed="false">
      <c r="A100" s="64" t="n">
        <v>42560</v>
      </c>
      <c r="B100" s="8" t="s">
        <v>743</v>
      </c>
      <c r="C100" s="8" t="s">
        <v>626</v>
      </c>
      <c r="D100" s="8"/>
      <c r="E100" s="102" t="n">
        <v>0.375</v>
      </c>
      <c r="F100" s="102" t="n">
        <v>0.375</v>
      </c>
      <c r="G100" s="8" t="s">
        <v>510</v>
      </c>
      <c r="H100" s="8" t="s">
        <v>510</v>
      </c>
      <c r="I100" s="19" t="n">
        <v>865000</v>
      </c>
      <c r="J100" s="8"/>
      <c r="K100" s="8" t="n">
        <f aca="false">I100*26</f>
        <v>22490000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customFormat="false" ht="15.75" hidden="true" customHeight="false" outlineLevel="0" collapsed="false">
      <c r="A101" s="64" t="n">
        <v>42561</v>
      </c>
      <c r="B101" s="8" t="s">
        <v>744</v>
      </c>
      <c r="C101" s="8" t="s">
        <v>626</v>
      </c>
      <c r="D101" s="8"/>
      <c r="E101" s="102" t="n">
        <v>0.375</v>
      </c>
      <c r="F101" s="102" t="n">
        <v>0.375</v>
      </c>
      <c r="G101" s="8" t="s">
        <v>513</v>
      </c>
      <c r="H101" s="8" t="s">
        <v>513</v>
      </c>
      <c r="I101" s="19" t="n">
        <v>1004000</v>
      </c>
      <c r="J101" s="8"/>
      <c r="K101" s="8" t="n">
        <f aca="false">I101*26</f>
        <v>26104000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customFormat="false" ht="15.75" hidden="true" customHeight="false" outlineLevel="0" collapsed="false">
      <c r="A102" s="64" t="n">
        <v>42562</v>
      </c>
      <c r="B102" s="8" t="s">
        <v>745</v>
      </c>
      <c r="C102" s="8" t="s">
        <v>626</v>
      </c>
      <c r="D102" s="8"/>
      <c r="E102" s="102" t="n">
        <v>0.604166666666667</v>
      </c>
      <c r="F102" s="102" t="n">
        <v>0.604166666666667</v>
      </c>
      <c r="G102" s="8" t="s">
        <v>510</v>
      </c>
      <c r="H102" s="8" t="s">
        <v>510</v>
      </c>
      <c r="I102" s="19" t="n">
        <v>416000</v>
      </c>
      <c r="J102" s="8"/>
      <c r="K102" s="8" t="n">
        <f aca="false">I102*26</f>
        <v>10816000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customFormat="false" ht="15.75" hidden="true" customHeight="false" outlineLevel="0" collapsed="false">
      <c r="A103" s="64" t="n">
        <v>42563</v>
      </c>
      <c r="B103" s="8" t="s">
        <v>747</v>
      </c>
      <c r="C103" s="8" t="s">
        <v>626</v>
      </c>
      <c r="D103" s="8"/>
      <c r="E103" s="102" t="n">
        <v>0.604166666666667</v>
      </c>
      <c r="F103" s="102" t="n">
        <v>0.604166666666667</v>
      </c>
      <c r="G103" s="8" t="s">
        <v>510</v>
      </c>
      <c r="H103" s="8" t="s">
        <v>510</v>
      </c>
      <c r="I103" s="19" t="n">
        <v>680000</v>
      </c>
      <c r="J103" s="8"/>
      <c r="K103" s="8" t="n">
        <f aca="false">I103*26</f>
        <v>17680000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customFormat="false" ht="15.75" hidden="true" customHeight="false" outlineLevel="0" collapsed="false">
      <c r="A104" s="64" t="n">
        <v>42564</v>
      </c>
      <c r="B104" s="8" t="s">
        <v>749</v>
      </c>
      <c r="C104" s="8" t="s">
        <v>626</v>
      </c>
      <c r="D104" s="8"/>
      <c r="E104" s="102" t="n">
        <v>0.604166666666667</v>
      </c>
      <c r="F104" s="102" t="n">
        <v>0.604166666666667</v>
      </c>
      <c r="G104" s="8" t="s">
        <v>510</v>
      </c>
      <c r="H104" s="8" t="s">
        <v>510</v>
      </c>
      <c r="I104" s="19" t="n">
        <v>1112000</v>
      </c>
      <c r="J104" s="8"/>
      <c r="K104" s="8" t="n">
        <f aca="false">I104*26</f>
        <v>28912000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customFormat="false" ht="15.75" hidden="true" customHeight="false" outlineLevel="0" collapsed="false">
      <c r="A105" s="64" t="n">
        <v>42565</v>
      </c>
      <c r="B105" s="8" t="s">
        <v>750</v>
      </c>
      <c r="C105" s="8" t="s">
        <v>626</v>
      </c>
      <c r="D105" s="8"/>
      <c r="E105" s="102" t="n">
        <v>0.604166666666667</v>
      </c>
      <c r="F105" s="102" t="n">
        <v>0.604166666666667</v>
      </c>
      <c r="G105" s="8" t="s">
        <v>510</v>
      </c>
      <c r="H105" s="8" t="s">
        <v>510</v>
      </c>
      <c r="I105" s="19" t="n">
        <v>758000</v>
      </c>
      <c r="J105" s="8"/>
      <c r="K105" s="8" t="n">
        <f aca="false">I105*26</f>
        <v>19708000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customFormat="false" ht="15.75" hidden="false" customHeight="false" outlineLevel="0" collapsed="false">
      <c r="A106" s="64" t="n">
        <v>42566</v>
      </c>
      <c r="B106" s="8" t="s">
        <v>751</v>
      </c>
      <c r="C106" s="8" t="s">
        <v>626</v>
      </c>
      <c r="D106" s="8"/>
      <c r="E106" s="102" t="n">
        <v>0.625</v>
      </c>
      <c r="F106" s="102" t="n">
        <v>0.625</v>
      </c>
      <c r="G106" s="8" t="s">
        <v>510</v>
      </c>
      <c r="H106" s="8" t="s">
        <v>510</v>
      </c>
      <c r="I106" s="19" t="n">
        <v>848000</v>
      </c>
      <c r="J106" s="8"/>
      <c r="K106" s="8" t="n">
        <f aca="false">I106*26</f>
        <v>22048000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customFormat="false" ht="15.75" hidden="true" customHeight="false" outlineLevel="0" collapsed="false">
      <c r="A107" s="64" t="n">
        <v>42567</v>
      </c>
      <c r="B107" s="8" t="s">
        <v>743</v>
      </c>
      <c r="C107" s="8" t="s">
        <v>626</v>
      </c>
      <c r="D107" s="8"/>
      <c r="E107" s="102" t="n">
        <v>0.375</v>
      </c>
      <c r="F107" s="102" t="n">
        <v>0.375</v>
      </c>
      <c r="G107" s="8" t="s">
        <v>516</v>
      </c>
      <c r="H107" s="8" t="s">
        <v>516</v>
      </c>
      <c r="I107" s="19" t="n">
        <v>1134000</v>
      </c>
      <c r="J107" s="8"/>
      <c r="K107" s="8" t="n">
        <f aca="false">I107*26</f>
        <v>29484000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customFormat="false" ht="15.75" hidden="true" customHeight="false" outlineLevel="0" collapsed="false">
      <c r="A108" s="64" t="n">
        <v>42568</v>
      </c>
      <c r="B108" s="8" t="s">
        <v>744</v>
      </c>
      <c r="C108" s="8" t="s">
        <v>626</v>
      </c>
      <c r="D108" s="8"/>
      <c r="E108" s="102" t="n">
        <v>0.375</v>
      </c>
      <c r="F108" s="102" t="n">
        <v>0.375</v>
      </c>
      <c r="G108" s="8" t="s">
        <v>519</v>
      </c>
      <c r="H108" s="8" t="s">
        <v>519</v>
      </c>
      <c r="I108" s="19" t="n">
        <v>1384000</v>
      </c>
      <c r="J108" s="8"/>
      <c r="K108" s="8" t="n">
        <f aca="false">I108*26</f>
        <v>35984000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customFormat="false" ht="15.75" hidden="true" customHeight="false" outlineLevel="0" collapsed="false">
      <c r="A109" s="64" t="n">
        <v>42569</v>
      </c>
      <c r="B109" s="8" t="s">
        <v>745</v>
      </c>
      <c r="C109" s="8" t="s">
        <v>626</v>
      </c>
      <c r="D109" s="8"/>
      <c r="E109" s="102" t="n">
        <v>0.604166666666667</v>
      </c>
      <c r="F109" s="102" t="n">
        <v>0.604166666666667</v>
      </c>
      <c r="G109" s="8" t="s">
        <v>516</v>
      </c>
      <c r="H109" s="8" t="s">
        <v>516</v>
      </c>
      <c r="I109" s="19" t="n">
        <v>320000</v>
      </c>
      <c r="J109" s="8"/>
      <c r="K109" s="8" t="n">
        <f aca="false">I109*26</f>
        <v>8320000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customFormat="false" ht="15.75" hidden="true" customHeight="false" outlineLevel="0" collapsed="false">
      <c r="A110" s="64" t="n">
        <v>42570</v>
      </c>
      <c r="B110" s="8" t="s">
        <v>747</v>
      </c>
      <c r="C110" s="8" t="s">
        <v>626</v>
      </c>
      <c r="D110" s="8"/>
      <c r="E110" s="102" t="n">
        <v>0.604166666666667</v>
      </c>
      <c r="F110" s="102" t="n">
        <v>0.604166666666667</v>
      </c>
      <c r="G110" s="8" t="s">
        <v>516</v>
      </c>
      <c r="H110" s="8" t="s">
        <v>516</v>
      </c>
      <c r="I110" s="19" t="n">
        <v>632000</v>
      </c>
      <c r="J110" s="8"/>
      <c r="K110" s="8" t="n">
        <f aca="false">I110*26</f>
        <v>16432000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customFormat="false" ht="15.75" hidden="true" customHeight="false" outlineLevel="0" collapsed="false">
      <c r="A111" s="64" t="n">
        <v>42571</v>
      </c>
      <c r="B111" s="8" t="s">
        <v>749</v>
      </c>
      <c r="C111" s="8" t="s">
        <v>626</v>
      </c>
      <c r="D111" s="8"/>
      <c r="E111" s="102" t="n">
        <v>0.604166666666667</v>
      </c>
      <c r="F111" s="102" t="n">
        <v>0.604166666666667</v>
      </c>
      <c r="G111" s="8" t="s">
        <v>516</v>
      </c>
      <c r="H111" s="8" t="s">
        <v>516</v>
      </c>
      <c r="I111" s="19" t="n">
        <v>1044000</v>
      </c>
      <c r="J111" s="8"/>
      <c r="K111" s="8" t="n">
        <f aca="false">I111*26</f>
        <v>27144000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customFormat="false" ht="15.75" hidden="true" customHeight="false" outlineLevel="0" collapsed="false">
      <c r="A112" s="64" t="n">
        <v>42572</v>
      </c>
      <c r="B112" s="8" t="s">
        <v>750</v>
      </c>
      <c r="C112" s="8" t="s">
        <v>626</v>
      </c>
      <c r="D112" s="8"/>
      <c r="E112" s="102" t="n">
        <v>0.604166666666667</v>
      </c>
      <c r="F112" s="102" t="n">
        <v>0.604166666666667</v>
      </c>
      <c r="G112" s="8" t="s">
        <v>516</v>
      </c>
      <c r="H112" s="8" t="s">
        <v>516</v>
      </c>
      <c r="I112" s="19" t="n">
        <v>819000</v>
      </c>
      <c r="J112" s="8"/>
      <c r="K112" s="8" t="n">
        <f aca="false">I112*26</f>
        <v>21294000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customFormat="false" ht="15.75" hidden="false" customHeight="false" outlineLevel="0" collapsed="false">
      <c r="A113" s="64" t="n">
        <v>42573</v>
      </c>
      <c r="B113" s="8" t="s">
        <v>751</v>
      </c>
      <c r="C113" s="8" t="s">
        <v>626</v>
      </c>
      <c r="D113" s="8"/>
      <c r="E113" s="102" t="n">
        <v>0.625</v>
      </c>
      <c r="F113" s="102" t="n">
        <v>0.625</v>
      </c>
      <c r="G113" s="8" t="s">
        <v>516</v>
      </c>
      <c r="H113" s="8" t="s">
        <v>516</v>
      </c>
      <c r="I113" s="19" t="n">
        <v>425000</v>
      </c>
      <c r="J113" s="8"/>
      <c r="K113" s="8" t="n">
        <f aca="false">I113*26</f>
        <v>11050000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customFormat="false" ht="15.75" hidden="true" customHeight="false" outlineLevel="0" collapsed="false">
      <c r="A114" s="64" t="n">
        <v>42574</v>
      </c>
      <c r="B114" s="8" t="s">
        <v>743</v>
      </c>
      <c r="C114" s="8" t="s">
        <v>626</v>
      </c>
      <c r="D114" s="8"/>
      <c r="E114" s="102" t="n">
        <v>0.375</v>
      </c>
      <c r="F114" s="102" t="n">
        <v>0.375</v>
      </c>
      <c r="G114" s="8" t="s">
        <v>524</v>
      </c>
      <c r="H114" s="8" t="s">
        <v>524</v>
      </c>
      <c r="I114" s="19" t="n">
        <v>868000</v>
      </c>
      <c r="J114" s="55"/>
      <c r="K114" s="8" t="n">
        <f aca="false">I114*26</f>
        <v>22568000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customFormat="false" ht="15.75" hidden="true" customHeight="false" outlineLevel="0" collapsed="false">
      <c r="A115" s="64" t="n">
        <v>42575</v>
      </c>
      <c r="B115" s="8" t="s">
        <v>744</v>
      </c>
      <c r="C115" s="8" t="s">
        <v>626</v>
      </c>
      <c r="D115" s="8"/>
      <c r="E115" s="102" t="n">
        <v>0.375</v>
      </c>
      <c r="F115" s="102" t="n">
        <v>0.375</v>
      </c>
      <c r="G115" s="8" t="s">
        <v>527</v>
      </c>
      <c r="H115" s="8" t="s">
        <v>527</v>
      </c>
      <c r="I115" s="19" t="n">
        <v>464000</v>
      </c>
      <c r="J115" s="8" t="s">
        <v>664</v>
      </c>
      <c r="K115" s="8" t="n">
        <f aca="false">I115*26</f>
        <v>12064000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customFormat="false" ht="15.75" hidden="true" customHeight="false" outlineLevel="0" collapsed="false">
      <c r="A116" s="64" t="n">
        <v>42576</v>
      </c>
      <c r="B116" s="8" t="s">
        <v>745</v>
      </c>
      <c r="C116" s="8" t="s">
        <v>626</v>
      </c>
      <c r="D116" s="8"/>
      <c r="E116" s="102" t="n">
        <v>0.604166666666667</v>
      </c>
      <c r="F116" s="102" t="n">
        <v>0.604166666666667</v>
      </c>
      <c r="G116" s="8" t="s">
        <v>524</v>
      </c>
      <c r="H116" s="8" t="s">
        <v>524</v>
      </c>
      <c r="I116" s="19" t="n">
        <v>437000</v>
      </c>
      <c r="J116" s="8"/>
      <c r="K116" s="8" t="n">
        <f aca="false">I116*26</f>
        <v>11362000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customFormat="false" ht="15.75" hidden="true" customHeight="false" outlineLevel="0" collapsed="false">
      <c r="A117" s="64" t="n">
        <v>42577</v>
      </c>
      <c r="B117" s="8" t="s">
        <v>747</v>
      </c>
      <c r="C117" s="8" t="s">
        <v>626</v>
      </c>
      <c r="D117" s="8"/>
      <c r="E117" s="102" t="n">
        <v>0.604166666666667</v>
      </c>
      <c r="F117" s="102" t="n">
        <v>0.604166666666667</v>
      </c>
      <c r="G117" s="8" t="s">
        <v>524</v>
      </c>
      <c r="H117" s="8" t="s">
        <v>524</v>
      </c>
      <c r="I117" s="19" t="n">
        <v>544000</v>
      </c>
      <c r="J117" s="8"/>
      <c r="K117" s="8" t="n">
        <f aca="false">I117*26</f>
        <v>14144000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customFormat="false" ht="15.75" hidden="true" customHeight="false" outlineLevel="0" collapsed="false">
      <c r="A118" s="64" t="n">
        <v>42578</v>
      </c>
      <c r="B118" s="8" t="s">
        <v>749</v>
      </c>
      <c r="C118" s="8" t="s">
        <v>626</v>
      </c>
      <c r="D118" s="8"/>
      <c r="E118" s="102" t="n">
        <v>0.604166666666667</v>
      </c>
      <c r="F118" s="102" t="n">
        <v>0.604166666666667</v>
      </c>
      <c r="G118" s="8" t="s">
        <v>524</v>
      </c>
      <c r="H118" s="8" t="s">
        <v>524</v>
      </c>
      <c r="I118" s="19" t="n">
        <v>653000</v>
      </c>
      <c r="J118" s="8"/>
      <c r="K118" s="8" t="n">
        <f aca="false">I118*26</f>
        <v>16978000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customFormat="false" ht="15.75" hidden="true" customHeight="false" outlineLevel="0" collapsed="false">
      <c r="A119" s="64" t="n">
        <v>42579</v>
      </c>
      <c r="B119" s="8" t="s">
        <v>750</v>
      </c>
      <c r="C119" s="8" t="s">
        <v>626</v>
      </c>
      <c r="D119" s="8"/>
      <c r="E119" s="102" t="n">
        <v>0.604166666666667</v>
      </c>
      <c r="F119" s="102" t="n">
        <v>0.604166666666667</v>
      </c>
      <c r="G119" s="8" t="s">
        <v>524</v>
      </c>
      <c r="H119" s="8" t="s">
        <v>524</v>
      </c>
      <c r="I119" s="19" t="n">
        <v>881000</v>
      </c>
      <c r="J119" s="8"/>
      <c r="K119" s="8" t="n">
        <f aca="false">I119*26</f>
        <v>22906000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customFormat="false" ht="15.75" hidden="false" customHeight="false" outlineLevel="0" collapsed="false">
      <c r="A120" s="64" t="n">
        <v>42580</v>
      </c>
      <c r="B120" s="8" t="s">
        <v>751</v>
      </c>
      <c r="C120" s="8" t="s">
        <v>626</v>
      </c>
      <c r="D120" s="8"/>
      <c r="E120" s="102" t="n">
        <v>0.625</v>
      </c>
      <c r="F120" s="102" t="n">
        <v>0.625</v>
      </c>
      <c r="G120" s="8" t="s">
        <v>524</v>
      </c>
      <c r="H120" s="8" t="s">
        <v>524</v>
      </c>
      <c r="I120" s="19" t="n">
        <v>903000</v>
      </c>
      <c r="J120" s="8"/>
      <c r="K120" s="8" t="n">
        <f aca="false">I120*26</f>
        <v>23478000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customFormat="false" ht="15.75" hidden="true" customHeight="false" outlineLevel="0" collapsed="false">
      <c r="A121" s="64" t="n">
        <v>42581</v>
      </c>
      <c r="B121" s="8" t="s">
        <v>743</v>
      </c>
      <c r="C121" s="8" t="s">
        <v>626</v>
      </c>
      <c r="D121" s="8"/>
      <c r="E121" s="102" t="n">
        <v>0.375</v>
      </c>
      <c r="F121" s="102" t="n">
        <v>0.375</v>
      </c>
      <c r="G121" s="8" t="s">
        <v>529</v>
      </c>
      <c r="H121" s="8" t="s">
        <v>529</v>
      </c>
      <c r="I121" s="19" t="n">
        <v>488000</v>
      </c>
      <c r="J121" s="8"/>
      <c r="K121" s="8" t="n">
        <f aca="false">I121*26</f>
        <v>12688000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customFormat="false" ht="15.75" hidden="true" customHeight="false" outlineLevel="0" collapsed="false">
      <c r="A122" s="64" t="n">
        <v>42582</v>
      </c>
      <c r="B122" s="8" t="s">
        <v>744</v>
      </c>
      <c r="C122" s="8" t="s">
        <v>626</v>
      </c>
      <c r="D122" s="8"/>
      <c r="E122" s="102" t="n">
        <v>0.375</v>
      </c>
      <c r="F122" s="102" t="n">
        <v>0.375</v>
      </c>
      <c r="G122" s="8" t="s">
        <v>531</v>
      </c>
      <c r="H122" s="8" t="s">
        <v>531</v>
      </c>
      <c r="I122" s="19" t="n">
        <v>584000</v>
      </c>
      <c r="J122" s="8"/>
      <c r="K122" s="8" t="n">
        <f aca="false">I122*26</f>
        <v>15184000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customFormat="false" ht="15.75" hidden="true" customHeight="false" outlineLevel="0" collapsed="false">
      <c r="A123" s="64" t="n">
        <v>42583</v>
      </c>
      <c r="B123" s="8" t="s">
        <v>745</v>
      </c>
      <c r="C123" s="8" t="s">
        <v>626</v>
      </c>
      <c r="D123" s="8"/>
      <c r="E123" s="102" t="n">
        <v>0.604166666666667</v>
      </c>
      <c r="F123" s="102" t="n">
        <v>0.604166666666667</v>
      </c>
      <c r="G123" s="8" t="s">
        <v>529</v>
      </c>
      <c r="H123" s="8" t="s">
        <v>529</v>
      </c>
      <c r="I123" s="19" t="n">
        <v>1050000</v>
      </c>
      <c r="J123" s="8"/>
      <c r="K123" s="8" t="n">
        <f aca="false">I123*26</f>
        <v>27300000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customFormat="false" ht="15.75" hidden="true" customHeight="false" outlineLevel="0" collapsed="false">
      <c r="A124" s="64" t="n">
        <v>42584</v>
      </c>
      <c r="B124" s="8" t="s">
        <v>747</v>
      </c>
      <c r="C124" s="8" t="s">
        <v>626</v>
      </c>
      <c r="D124" s="8"/>
      <c r="E124" s="102" t="n">
        <v>0.604166666666667</v>
      </c>
      <c r="F124" s="102" t="n">
        <v>0.604166666666667</v>
      </c>
      <c r="G124" s="8" t="s">
        <v>529</v>
      </c>
      <c r="H124" s="8" t="s">
        <v>529</v>
      </c>
      <c r="I124" s="19" t="n">
        <v>553000</v>
      </c>
      <c r="J124" s="8"/>
      <c r="K124" s="8" t="n">
        <f aca="false">I124*26</f>
        <v>14378000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customFormat="false" ht="15.75" hidden="true" customHeight="false" outlineLevel="0" collapsed="false">
      <c r="A125" s="64" t="n">
        <v>42585</v>
      </c>
      <c r="B125" s="8" t="s">
        <v>749</v>
      </c>
      <c r="C125" s="8" t="s">
        <v>626</v>
      </c>
      <c r="D125" s="8"/>
      <c r="E125" s="102" t="n">
        <v>0.604166666666667</v>
      </c>
      <c r="F125" s="102" t="n">
        <v>0.604166666666667</v>
      </c>
      <c r="G125" s="8" t="s">
        <v>529</v>
      </c>
      <c r="H125" s="8" t="s">
        <v>529</v>
      </c>
      <c r="I125" s="19" t="n">
        <v>445000</v>
      </c>
      <c r="J125" s="8"/>
      <c r="K125" s="8" t="n">
        <f aca="false">I125*26</f>
        <v>11570000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customFormat="false" ht="15.75" hidden="true" customHeight="false" outlineLevel="0" collapsed="false">
      <c r="A126" s="64" t="n">
        <v>42586</v>
      </c>
      <c r="B126" s="8" t="s">
        <v>750</v>
      </c>
      <c r="C126" s="8" t="s">
        <v>626</v>
      </c>
      <c r="D126" s="8"/>
      <c r="E126" s="102" t="n">
        <v>0.604166666666667</v>
      </c>
      <c r="F126" s="102" t="n">
        <v>0.604166666666667</v>
      </c>
      <c r="G126" s="8" t="s">
        <v>529</v>
      </c>
      <c r="H126" s="8" t="s">
        <v>529</v>
      </c>
      <c r="I126" s="19" t="n">
        <v>703000</v>
      </c>
      <c r="J126" s="8"/>
      <c r="K126" s="8" t="n">
        <f aca="false">I126*26</f>
        <v>18278000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customFormat="false" ht="15.75" hidden="false" customHeight="false" outlineLevel="0" collapsed="false">
      <c r="A127" s="64" t="n">
        <v>42587</v>
      </c>
      <c r="B127" s="8" t="s">
        <v>751</v>
      </c>
      <c r="C127" s="8" t="s">
        <v>626</v>
      </c>
      <c r="D127" s="8"/>
      <c r="E127" s="102" t="n">
        <v>0.625</v>
      </c>
      <c r="F127" s="102" t="n">
        <v>0.625</v>
      </c>
      <c r="G127" s="8" t="s">
        <v>529</v>
      </c>
      <c r="H127" s="8" t="s">
        <v>529</v>
      </c>
      <c r="I127" s="19" t="n">
        <v>973000</v>
      </c>
      <c r="J127" s="8"/>
      <c r="K127" s="8" t="n">
        <f aca="false">I127*26</f>
        <v>25298000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customFormat="false" ht="15.75" hidden="true" customHeight="false" outlineLevel="0" collapsed="false">
      <c r="A128" s="64" t="n">
        <v>42588</v>
      </c>
      <c r="B128" s="8" t="s">
        <v>743</v>
      </c>
      <c r="C128" s="8" t="s">
        <v>626</v>
      </c>
      <c r="D128" s="8"/>
      <c r="E128" s="102" t="n">
        <v>0.375</v>
      </c>
      <c r="F128" s="102" t="n">
        <v>0.375</v>
      </c>
      <c r="G128" s="8" t="s">
        <v>533</v>
      </c>
      <c r="H128" s="8" t="s">
        <v>533</v>
      </c>
      <c r="I128" s="19" t="n">
        <v>798000</v>
      </c>
      <c r="J128" s="8"/>
      <c r="K128" s="8" t="n">
        <f aca="false">I128*26</f>
        <v>20748000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customFormat="false" ht="15.75" hidden="true" customHeight="false" outlineLevel="0" collapsed="false">
      <c r="A129" s="64" t="n">
        <v>42589</v>
      </c>
      <c r="B129" s="8" t="s">
        <v>744</v>
      </c>
      <c r="C129" s="8" t="s">
        <v>626</v>
      </c>
      <c r="D129" s="8"/>
      <c r="E129" s="102" t="n">
        <v>0.375</v>
      </c>
      <c r="F129" s="102" t="n">
        <v>0.375</v>
      </c>
      <c r="G129" s="8" t="s">
        <v>535</v>
      </c>
      <c r="H129" s="8" t="s">
        <v>535</v>
      </c>
      <c r="I129" s="19" t="n">
        <v>648000</v>
      </c>
      <c r="J129" s="8"/>
      <c r="K129" s="8" t="n">
        <f aca="false">I129*26</f>
        <v>16848000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customFormat="false" ht="15.75" hidden="true" customHeight="false" outlineLevel="0" collapsed="false">
      <c r="A130" s="64" t="n">
        <v>42590</v>
      </c>
      <c r="B130" s="8" t="s">
        <v>745</v>
      </c>
      <c r="C130" s="8" t="s">
        <v>646</v>
      </c>
      <c r="D130" s="8"/>
      <c r="E130" s="102" t="n">
        <v>0.604166666666667</v>
      </c>
      <c r="F130" s="102" t="n">
        <v>0.604166666666667</v>
      </c>
      <c r="G130" s="8" t="s">
        <v>533</v>
      </c>
      <c r="H130" s="8" t="s">
        <v>662</v>
      </c>
      <c r="I130" s="8" t="n">
        <v>0</v>
      </c>
      <c r="J130" s="8" t="s">
        <v>760</v>
      </c>
      <c r="K130" s="8" t="n">
        <f aca="false">I130*26</f>
        <v>0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customFormat="false" ht="15.75" hidden="true" customHeight="false" outlineLevel="0" collapsed="false">
      <c r="A131" s="64" t="n">
        <v>42591</v>
      </c>
      <c r="B131" s="8" t="s">
        <v>747</v>
      </c>
      <c r="C131" s="8" t="s">
        <v>626</v>
      </c>
      <c r="D131" s="8"/>
      <c r="E131" s="102" t="n">
        <v>0.604166666666667</v>
      </c>
      <c r="F131" s="102" t="n">
        <v>0.604166666666667</v>
      </c>
      <c r="G131" s="8" t="s">
        <v>533</v>
      </c>
      <c r="H131" s="8" t="s">
        <v>533</v>
      </c>
      <c r="I131" s="19" t="n">
        <v>1254000</v>
      </c>
      <c r="J131" s="8"/>
      <c r="K131" s="8" t="n">
        <f aca="false">I131*26</f>
        <v>32604000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customFormat="false" ht="15.75" hidden="true" customHeight="false" outlineLevel="0" collapsed="false">
      <c r="A132" s="64" t="n">
        <v>42592</v>
      </c>
      <c r="B132" s="8" t="s">
        <v>749</v>
      </c>
      <c r="C132" s="8" t="s">
        <v>626</v>
      </c>
      <c r="D132" s="8"/>
      <c r="E132" s="102" t="n">
        <v>0.604166666666667</v>
      </c>
      <c r="F132" s="102" t="n">
        <v>0.604166666666667</v>
      </c>
      <c r="G132" s="8" t="s">
        <v>533</v>
      </c>
      <c r="H132" s="8" t="s">
        <v>533</v>
      </c>
      <c r="I132" s="19" t="n">
        <v>615000</v>
      </c>
      <c r="J132" s="8"/>
      <c r="K132" s="8" t="n">
        <f aca="false">I132*26</f>
        <v>15990000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customFormat="false" ht="15.75" hidden="true" customHeight="false" outlineLevel="0" collapsed="false">
      <c r="A133" s="64" t="n">
        <v>42593</v>
      </c>
      <c r="B133" s="8" t="s">
        <v>750</v>
      </c>
      <c r="C133" s="8" t="s">
        <v>626</v>
      </c>
      <c r="D133" s="8"/>
      <c r="E133" s="102" t="n">
        <v>0.604166666666667</v>
      </c>
      <c r="F133" s="102" t="n">
        <v>0.604166666666667</v>
      </c>
      <c r="G133" s="8" t="s">
        <v>533</v>
      </c>
      <c r="H133" s="8" t="s">
        <v>533</v>
      </c>
      <c r="I133" s="19" t="n">
        <v>835000</v>
      </c>
      <c r="J133" s="8"/>
      <c r="K133" s="8" t="n">
        <f aca="false">I133*26</f>
        <v>21710000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customFormat="false" ht="15.75" hidden="false" customHeight="false" outlineLevel="0" collapsed="false">
      <c r="A134" s="64" t="n">
        <v>42594</v>
      </c>
      <c r="B134" s="8" t="s">
        <v>751</v>
      </c>
      <c r="C134" s="8" t="s">
        <v>626</v>
      </c>
      <c r="D134" s="8"/>
      <c r="E134" s="102" t="n">
        <v>0.625</v>
      </c>
      <c r="F134" s="102" t="n">
        <v>0.625</v>
      </c>
      <c r="G134" s="8" t="s">
        <v>533</v>
      </c>
      <c r="H134" s="8" t="s">
        <v>533</v>
      </c>
      <c r="I134" s="19" t="n">
        <v>895000</v>
      </c>
      <c r="J134" s="8"/>
      <c r="K134" s="8" t="n">
        <f aca="false">I134*26</f>
        <v>23270000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customFormat="false" ht="15.75" hidden="true" customHeight="false" outlineLevel="0" collapsed="false">
      <c r="A135" s="64" t="n">
        <v>42595</v>
      </c>
      <c r="B135" s="8" t="s">
        <v>743</v>
      </c>
      <c r="C135" s="8" t="s">
        <v>626</v>
      </c>
      <c r="D135" s="8"/>
      <c r="E135" s="102" t="n">
        <v>0.375</v>
      </c>
      <c r="F135" s="102" t="n">
        <v>0.375</v>
      </c>
      <c r="G135" s="8" t="s">
        <v>538</v>
      </c>
      <c r="H135" s="8" t="s">
        <v>538</v>
      </c>
      <c r="I135" s="19" t="n">
        <v>653000</v>
      </c>
      <c r="J135" s="8"/>
      <c r="K135" s="8" t="n">
        <f aca="false">I135*26</f>
        <v>16978000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customFormat="false" ht="15.75" hidden="true" customHeight="false" outlineLevel="0" collapsed="false">
      <c r="A136" s="64" t="n">
        <v>42596</v>
      </c>
      <c r="B136" s="8" t="s">
        <v>744</v>
      </c>
      <c r="C136" s="8" t="s">
        <v>626</v>
      </c>
      <c r="D136" s="8"/>
      <c r="E136" s="102" t="n">
        <v>0.375</v>
      </c>
      <c r="F136" s="102" t="n">
        <v>0.375</v>
      </c>
      <c r="G136" s="8" t="s">
        <v>541</v>
      </c>
      <c r="H136" s="8" t="s">
        <v>541</v>
      </c>
      <c r="I136" s="19" t="n">
        <v>1355000</v>
      </c>
      <c r="J136" s="8"/>
      <c r="K136" s="8" t="n">
        <f aca="false">I136*26</f>
        <v>35230000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customFormat="false" ht="15.75" hidden="true" customHeight="false" outlineLevel="0" collapsed="false">
      <c r="A137" s="64" t="n">
        <v>42597</v>
      </c>
      <c r="B137" s="8" t="s">
        <v>745</v>
      </c>
      <c r="C137" s="8" t="s">
        <v>626</v>
      </c>
      <c r="D137" s="8"/>
      <c r="E137" s="102" t="n">
        <v>0.604166666666667</v>
      </c>
      <c r="F137" s="102" t="n">
        <v>0.604166666666667</v>
      </c>
      <c r="G137" s="8" t="s">
        <v>538</v>
      </c>
      <c r="H137" s="8" t="s">
        <v>538</v>
      </c>
      <c r="I137" s="19" t="n">
        <v>412000</v>
      </c>
      <c r="J137" s="8"/>
      <c r="K137" s="8" t="n">
        <f aca="false">I137*26</f>
        <v>10712000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customFormat="false" ht="15.75" hidden="true" customHeight="false" outlineLevel="0" collapsed="false">
      <c r="A138" s="64" t="n">
        <v>42598</v>
      </c>
      <c r="B138" s="8" t="s">
        <v>747</v>
      </c>
      <c r="C138" s="8" t="s">
        <v>626</v>
      </c>
      <c r="D138" s="8"/>
      <c r="E138" s="102" t="n">
        <v>0.604166666666667</v>
      </c>
      <c r="F138" s="102" t="n">
        <v>0.604166666666667</v>
      </c>
      <c r="G138" s="8" t="s">
        <v>538</v>
      </c>
      <c r="H138" s="8" t="s">
        <v>538</v>
      </c>
      <c r="I138" s="19" t="n">
        <v>711000</v>
      </c>
      <c r="J138" s="8"/>
      <c r="K138" s="8" t="n">
        <f aca="false">I138*26</f>
        <v>18486000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customFormat="false" ht="15.75" hidden="true" customHeight="false" outlineLevel="0" collapsed="false">
      <c r="A139" s="64" t="n">
        <v>42599</v>
      </c>
      <c r="B139" s="8" t="s">
        <v>749</v>
      </c>
      <c r="C139" s="8" t="s">
        <v>626</v>
      </c>
      <c r="D139" s="8"/>
      <c r="E139" s="102" t="n">
        <v>0.604166666666667</v>
      </c>
      <c r="F139" s="102" t="n">
        <v>0.604166666666667</v>
      </c>
      <c r="G139" s="8" t="s">
        <v>538</v>
      </c>
      <c r="H139" s="8" t="s">
        <v>538</v>
      </c>
      <c r="I139" s="19" t="n">
        <v>351000</v>
      </c>
      <c r="J139" s="8"/>
      <c r="K139" s="8" t="n">
        <f aca="false">I139*26</f>
        <v>9126000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customFormat="false" ht="15.75" hidden="true" customHeight="false" outlineLevel="0" collapsed="false">
      <c r="A140" s="64" t="n">
        <v>42600</v>
      </c>
      <c r="B140" s="8" t="s">
        <v>750</v>
      </c>
      <c r="C140" s="8" t="s">
        <v>626</v>
      </c>
      <c r="D140" s="8"/>
      <c r="E140" s="102" t="n">
        <v>0.604166666666667</v>
      </c>
      <c r="F140" s="102" t="n">
        <v>0.604166666666667</v>
      </c>
      <c r="G140" s="8" t="s">
        <v>538</v>
      </c>
      <c r="H140" s="8" t="s">
        <v>538</v>
      </c>
      <c r="I140" s="19" t="n">
        <v>570000</v>
      </c>
      <c r="J140" s="8"/>
      <c r="K140" s="8" t="n">
        <f aca="false">I140*26</f>
        <v>14820000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customFormat="false" ht="15.75" hidden="false" customHeight="false" outlineLevel="0" collapsed="false">
      <c r="A141" s="64" t="n">
        <v>42601</v>
      </c>
      <c r="B141" s="8" t="s">
        <v>751</v>
      </c>
      <c r="C141" s="8" t="s">
        <v>626</v>
      </c>
      <c r="D141" s="8"/>
      <c r="E141" s="102" t="n">
        <v>0.625</v>
      </c>
      <c r="F141" s="102" t="n">
        <v>0.625</v>
      </c>
      <c r="G141" s="8" t="s">
        <v>538</v>
      </c>
      <c r="H141" s="8" t="s">
        <v>538</v>
      </c>
      <c r="I141" s="19" t="n">
        <v>1208000</v>
      </c>
      <c r="J141" s="8"/>
      <c r="K141" s="8" t="n">
        <f aca="false">I141*26</f>
        <v>31408000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customFormat="false" ht="15.75" hidden="true" customHeight="false" outlineLevel="0" collapsed="false">
      <c r="A142" s="64" t="n">
        <v>42602</v>
      </c>
      <c r="B142" s="8" t="s">
        <v>743</v>
      </c>
      <c r="C142" s="8" t="s">
        <v>626</v>
      </c>
      <c r="D142" s="8"/>
      <c r="E142" s="102" t="n">
        <v>0.375</v>
      </c>
      <c r="F142" s="102" t="n">
        <v>0.375</v>
      </c>
      <c r="G142" s="8" t="s">
        <v>542</v>
      </c>
      <c r="H142" s="8" t="s">
        <v>542</v>
      </c>
      <c r="I142" s="19" t="n">
        <v>550000</v>
      </c>
      <c r="J142" s="8"/>
      <c r="K142" s="8" t="n">
        <f aca="false">I142*26</f>
        <v>14300000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customFormat="false" ht="15.75" hidden="true" customHeight="false" outlineLevel="0" collapsed="false">
      <c r="A143" s="64" t="n">
        <v>42603</v>
      </c>
      <c r="B143" s="8" t="s">
        <v>744</v>
      </c>
      <c r="C143" s="8" t="s">
        <v>626</v>
      </c>
      <c r="D143" s="8"/>
      <c r="E143" s="102" t="n">
        <v>0.375</v>
      </c>
      <c r="F143" s="102" t="n">
        <v>0.375</v>
      </c>
      <c r="G143" s="8" t="s">
        <v>543</v>
      </c>
      <c r="H143" s="8" t="s">
        <v>542</v>
      </c>
      <c r="I143" s="19" t="n">
        <v>754000</v>
      </c>
      <c r="J143" s="8"/>
      <c r="K143" s="8" t="n">
        <f aca="false">I143*26</f>
        <v>19604000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customFormat="false" ht="15.75" hidden="true" customHeight="false" outlineLevel="0" collapsed="false">
      <c r="A144" s="64" t="n">
        <v>42604</v>
      </c>
      <c r="B144" s="8" t="s">
        <v>745</v>
      </c>
      <c r="C144" s="8" t="s">
        <v>626</v>
      </c>
      <c r="D144" s="8"/>
      <c r="E144" s="102" t="n">
        <v>0.604166666666667</v>
      </c>
      <c r="F144" s="102" t="n">
        <v>0.604166666666667</v>
      </c>
      <c r="G144" s="8" t="s">
        <v>542</v>
      </c>
      <c r="H144" s="8" t="s">
        <v>542</v>
      </c>
      <c r="I144" s="19" t="n">
        <v>813000</v>
      </c>
      <c r="J144" s="8"/>
      <c r="K144" s="8" t="n">
        <f aca="false">I144*26</f>
        <v>21138000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customFormat="false" ht="15.75" hidden="true" customHeight="false" outlineLevel="0" collapsed="false">
      <c r="A145" s="64" t="n">
        <v>42605</v>
      </c>
      <c r="B145" s="8" t="s">
        <v>747</v>
      </c>
      <c r="C145" s="8" t="s">
        <v>626</v>
      </c>
      <c r="D145" s="8"/>
      <c r="E145" s="102" t="n">
        <v>0.604166666666667</v>
      </c>
      <c r="F145" s="102" t="n">
        <v>0.604166666666667</v>
      </c>
      <c r="G145" s="8" t="s">
        <v>542</v>
      </c>
      <c r="H145" s="8" t="s">
        <v>542</v>
      </c>
      <c r="I145" s="19" t="n">
        <v>876000</v>
      </c>
      <c r="J145" s="8"/>
      <c r="K145" s="8" t="n">
        <f aca="false">I145*26</f>
        <v>22776000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customFormat="false" ht="15.75" hidden="true" customHeight="false" outlineLevel="0" collapsed="false">
      <c r="A146" s="64" t="n">
        <v>42606</v>
      </c>
      <c r="B146" s="8" t="s">
        <v>749</v>
      </c>
      <c r="C146" s="8" t="s">
        <v>626</v>
      </c>
      <c r="D146" s="8"/>
      <c r="E146" s="102" t="n">
        <v>0.604166666666667</v>
      </c>
      <c r="F146" s="102" t="n">
        <v>0.604166666666667</v>
      </c>
      <c r="G146" s="8" t="s">
        <v>542</v>
      </c>
      <c r="H146" s="8" t="s">
        <v>542</v>
      </c>
      <c r="I146" s="19" t="n">
        <v>878000</v>
      </c>
      <c r="J146" s="8"/>
      <c r="K146" s="8" t="n">
        <f aca="false">I146*26</f>
        <v>22828000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customFormat="false" ht="15.75" hidden="true" customHeight="false" outlineLevel="0" collapsed="false">
      <c r="A147" s="64" t="n">
        <v>42607</v>
      </c>
      <c r="B147" s="8" t="s">
        <v>750</v>
      </c>
      <c r="C147" s="8" t="s">
        <v>626</v>
      </c>
      <c r="D147" s="8"/>
      <c r="E147" s="102" t="n">
        <v>0.604166666666667</v>
      </c>
      <c r="F147" s="102" t="n">
        <v>0.604166666666667</v>
      </c>
      <c r="G147" s="8" t="s">
        <v>542</v>
      </c>
      <c r="H147" s="8" t="s">
        <v>542</v>
      </c>
      <c r="I147" s="19" t="n">
        <v>802000</v>
      </c>
      <c r="J147" s="8"/>
      <c r="K147" s="8" t="n">
        <f aca="false">I147*26</f>
        <v>20852000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customFormat="false" ht="15.75" hidden="false" customHeight="false" outlineLevel="0" collapsed="false">
      <c r="A148" s="64" t="n">
        <v>42608</v>
      </c>
      <c r="B148" s="8" t="s">
        <v>751</v>
      </c>
      <c r="C148" s="8" t="s">
        <v>626</v>
      </c>
      <c r="D148" s="8"/>
      <c r="E148" s="102" t="n">
        <v>0.625</v>
      </c>
      <c r="F148" s="102" t="n">
        <v>0.625</v>
      </c>
      <c r="G148" s="8" t="s">
        <v>542</v>
      </c>
      <c r="H148" s="8" t="s">
        <v>542</v>
      </c>
      <c r="I148" s="19" t="n">
        <v>486000</v>
      </c>
      <c r="J148" s="8"/>
      <c r="K148" s="8" t="n">
        <f aca="false">I148*26</f>
        <v>12636000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customFormat="false" ht="15.75" hidden="true" customHeight="false" outlineLevel="0" collapsed="false">
      <c r="A149" s="64" t="n">
        <v>42609</v>
      </c>
      <c r="B149" s="8" t="s">
        <v>743</v>
      </c>
      <c r="C149" s="8" t="s">
        <v>626</v>
      </c>
      <c r="D149" s="8"/>
      <c r="E149" s="102" t="n">
        <v>0.375</v>
      </c>
      <c r="F149" s="102" t="n">
        <v>0.375</v>
      </c>
      <c r="G149" s="8" t="s">
        <v>544</v>
      </c>
      <c r="H149" s="8" t="s">
        <v>544</v>
      </c>
      <c r="I149" s="19" t="n">
        <v>629000</v>
      </c>
      <c r="J149" s="8"/>
      <c r="K149" s="8" t="n">
        <f aca="false">I149*26</f>
        <v>16354000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customFormat="false" ht="15.75" hidden="true" customHeight="false" outlineLevel="0" collapsed="false">
      <c r="A150" s="64" t="n">
        <v>42610</v>
      </c>
      <c r="B150" s="8" t="s">
        <v>744</v>
      </c>
      <c r="C150" s="8" t="s">
        <v>626</v>
      </c>
      <c r="D150" s="8"/>
      <c r="E150" s="102" t="n">
        <v>0.375</v>
      </c>
      <c r="F150" s="102" t="n">
        <v>0.375</v>
      </c>
      <c r="G150" s="8" t="s">
        <v>545</v>
      </c>
      <c r="H150" s="8" t="s">
        <v>545</v>
      </c>
      <c r="I150" s="19" t="n">
        <v>709000</v>
      </c>
      <c r="J150" s="8"/>
      <c r="K150" s="8" t="n">
        <f aca="false">I150*26</f>
        <v>18434000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customFormat="false" ht="15.75" hidden="true" customHeight="false" outlineLevel="0" collapsed="false">
      <c r="A151" s="64" t="n">
        <v>42611</v>
      </c>
      <c r="B151" s="8" t="s">
        <v>745</v>
      </c>
      <c r="C151" s="8" t="s">
        <v>626</v>
      </c>
      <c r="D151" s="8"/>
      <c r="E151" s="102" t="n">
        <v>0.604166666666667</v>
      </c>
      <c r="F151" s="102" t="n">
        <v>0.604166666666667</v>
      </c>
      <c r="G151" s="8" t="s">
        <v>544</v>
      </c>
      <c r="H151" s="8" t="s">
        <v>544</v>
      </c>
      <c r="I151" s="19" t="n">
        <v>788000</v>
      </c>
      <c r="J151" s="8"/>
      <c r="K151" s="8" t="n">
        <f aca="false">I151*26</f>
        <v>20488000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customFormat="false" ht="15.75" hidden="true" customHeight="false" outlineLevel="0" collapsed="false">
      <c r="A152" s="64" t="n">
        <v>42612</v>
      </c>
      <c r="B152" s="8" t="s">
        <v>747</v>
      </c>
      <c r="C152" s="8" t="s">
        <v>626</v>
      </c>
      <c r="D152" s="8"/>
      <c r="E152" s="102" t="n">
        <v>0.604166666666667</v>
      </c>
      <c r="F152" s="102" t="n">
        <v>0.604166666666667</v>
      </c>
      <c r="G152" s="8" t="s">
        <v>544</v>
      </c>
      <c r="H152" s="8" t="s">
        <v>544</v>
      </c>
      <c r="I152" s="19" t="n">
        <v>1209000</v>
      </c>
      <c r="J152" s="8"/>
      <c r="K152" s="8" t="n">
        <f aca="false">I152*26</f>
        <v>31434000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customFormat="false" ht="15.75" hidden="true" customHeight="false" outlineLevel="0" collapsed="false">
      <c r="A153" s="64" t="n">
        <v>42613</v>
      </c>
      <c r="B153" s="8" t="s">
        <v>749</v>
      </c>
      <c r="C153" s="8" t="s">
        <v>626</v>
      </c>
      <c r="D153" s="8"/>
      <c r="E153" s="102" t="n">
        <v>0.604166666666667</v>
      </c>
      <c r="F153" s="102" t="n">
        <v>0.604166666666667</v>
      </c>
      <c r="G153" s="8" t="s">
        <v>544</v>
      </c>
      <c r="H153" s="8" t="s">
        <v>544</v>
      </c>
      <c r="I153" s="19" t="n">
        <v>869000</v>
      </c>
      <c r="J153" s="8"/>
      <c r="K153" s="8" t="n">
        <f aca="false">I153*26</f>
        <v>22594000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customFormat="false" ht="15.75" hidden="true" customHeight="false" outlineLevel="0" collapsed="false">
      <c r="A154" s="64" t="n">
        <v>42614</v>
      </c>
      <c r="B154" s="8" t="s">
        <v>750</v>
      </c>
      <c r="C154" s="8" t="s">
        <v>626</v>
      </c>
      <c r="D154" s="8"/>
      <c r="E154" s="102" t="n">
        <v>0.604166666666667</v>
      </c>
      <c r="F154" s="102" t="n">
        <v>0.604166666666667</v>
      </c>
      <c r="G154" s="8" t="s">
        <v>544</v>
      </c>
      <c r="H154" s="8" t="s">
        <v>544</v>
      </c>
      <c r="I154" s="19" t="n">
        <v>829000</v>
      </c>
      <c r="J154" s="8"/>
      <c r="K154" s="8" t="n">
        <f aca="false">I154*26</f>
        <v>21554000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customFormat="false" ht="15.75" hidden="false" customHeight="false" outlineLevel="0" collapsed="false">
      <c r="A155" s="64" t="n">
        <v>42615</v>
      </c>
      <c r="B155" s="8" t="s">
        <v>751</v>
      </c>
      <c r="C155" s="8" t="s">
        <v>626</v>
      </c>
      <c r="D155" s="8"/>
      <c r="E155" s="102" t="n">
        <v>0.625</v>
      </c>
      <c r="F155" s="102" t="n">
        <v>0.604166666666667</v>
      </c>
      <c r="G155" s="8" t="s">
        <v>544</v>
      </c>
      <c r="H155" s="8" t="s">
        <v>544</v>
      </c>
      <c r="I155" s="19" t="n">
        <v>562000</v>
      </c>
      <c r="J155" s="8"/>
      <c r="K155" s="8" t="n">
        <f aca="false">I155*26</f>
        <v>14612000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customFormat="false" ht="15.75" hidden="true" customHeight="false" outlineLevel="0" collapsed="false">
      <c r="A156" s="64" t="n">
        <v>42616</v>
      </c>
      <c r="B156" s="8" t="s">
        <v>743</v>
      </c>
      <c r="C156" s="8" t="s">
        <v>626</v>
      </c>
      <c r="D156" s="8"/>
      <c r="E156" s="102" t="n">
        <v>0.375</v>
      </c>
      <c r="F156" s="102" t="n">
        <v>0.375</v>
      </c>
      <c r="G156" s="8" t="s">
        <v>546</v>
      </c>
      <c r="H156" s="8" t="s">
        <v>546</v>
      </c>
      <c r="I156" s="19" t="n">
        <v>774000</v>
      </c>
      <c r="J156" s="8" t="s">
        <v>665</v>
      </c>
      <c r="K156" s="8" t="n">
        <f aca="false">I156*26</f>
        <v>20124000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customFormat="false" ht="15.75" hidden="true" customHeight="false" outlineLevel="0" collapsed="false">
      <c r="A157" s="64" t="n">
        <v>42617</v>
      </c>
      <c r="B157" s="8" t="s">
        <v>744</v>
      </c>
      <c r="C157" s="8" t="s">
        <v>626</v>
      </c>
      <c r="D157" s="8"/>
      <c r="E157" s="102" t="n">
        <v>0.375</v>
      </c>
      <c r="F157" s="102" t="n">
        <v>0.375</v>
      </c>
      <c r="G157" s="8" t="s">
        <v>549</v>
      </c>
      <c r="H157" s="8" t="s">
        <v>549</v>
      </c>
      <c r="I157" s="19" t="n">
        <v>624000</v>
      </c>
      <c r="J157" s="8" t="s">
        <v>665</v>
      </c>
      <c r="K157" s="8" t="n">
        <f aca="false">I157*26</f>
        <v>16224000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customFormat="false" ht="15.75" hidden="true" customHeight="false" outlineLevel="0" collapsed="false">
      <c r="A158" s="64" t="n">
        <v>42618</v>
      </c>
      <c r="B158" s="8" t="s">
        <v>745</v>
      </c>
      <c r="C158" s="8" t="s">
        <v>626</v>
      </c>
      <c r="D158" s="8"/>
      <c r="E158" s="102" t="n">
        <v>0.604166666666667</v>
      </c>
      <c r="F158" s="102" t="n">
        <v>0.604166666666667</v>
      </c>
      <c r="G158" s="8" t="s">
        <v>546</v>
      </c>
      <c r="H158" s="8" t="s">
        <v>546</v>
      </c>
      <c r="I158" s="19" t="n">
        <v>466000</v>
      </c>
      <c r="J158" s="8"/>
      <c r="K158" s="8" t="n">
        <f aca="false">I158*26</f>
        <v>12116000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customFormat="false" ht="15.75" hidden="true" customHeight="false" outlineLevel="0" collapsed="false">
      <c r="A159" s="64" t="n">
        <v>42619</v>
      </c>
      <c r="B159" s="8" t="s">
        <v>747</v>
      </c>
      <c r="C159" s="8" t="s">
        <v>626</v>
      </c>
      <c r="D159" s="8"/>
      <c r="E159" s="102" t="n">
        <v>0.604166666666667</v>
      </c>
      <c r="F159" s="102" t="n">
        <v>0.604166666666667</v>
      </c>
      <c r="G159" s="8" t="s">
        <v>546</v>
      </c>
      <c r="H159" s="8" t="s">
        <v>546</v>
      </c>
      <c r="I159" s="19" t="n">
        <v>895000</v>
      </c>
      <c r="J159" s="8"/>
      <c r="K159" s="8" t="n">
        <f aca="false">I159*26</f>
        <v>23270000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customFormat="false" ht="15.75" hidden="true" customHeight="false" outlineLevel="0" collapsed="false">
      <c r="A160" s="64" t="n">
        <v>42620</v>
      </c>
      <c r="B160" s="8" t="s">
        <v>749</v>
      </c>
      <c r="C160" s="8" t="s">
        <v>626</v>
      </c>
      <c r="D160" s="8"/>
      <c r="E160" s="102" t="n">
        <v>0.604166666666667</v>
      </c>
      <c r="F160" s="102" t="n">
        <v>0.604166666666667</v>
      </c>
      <c r="G160" s="8" t="s">
        <v>546</v>
      </c>
      <c r="H160" s="8" t="s">
        <v>546</v>
      </c>
      <c r="I160" s="19" t="n">
        <v>524000</v>
      </c>
      <c r="J160" s="8"/>
      <c r="K160" s="8" t="n">
        <f aca="false">I160*26</f>
        <v>13624000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customFormat="false" ht="15.75" hidden="true" customHeight="false" outlineLevel="0" collapsed="false">
      <c r="A161" s="64" t="n">
        <v>42621</v>
      </c>
      <c r="B161" s="8" t="s">
        <v>750</v>
      </c>
      <c r="C161" s="8" t="s">
        <v>626</v>
      </c>
      <c r="D161" s="8"/>
      <c r="E161" s="102" t="n">
        <v>0.604166666666667</v>
      </c>
      <c r="F161" s="102" t="n">
        <v>0.604166666666667</v>
      </c>
      <c r="G161" s="8" t="s">
        <v>546</v>
      </c>
      <c r="H161" s="8" t="s">
        <v>546</v>
      </c>
      <c r="I161" s="19" t="n">
        <v>437000</v>
      </c>
      <c r="J161" s="8"/>
      <c r="K161" s="8" t="n">
        <f aca="false">I161*26</f>
        <v>11362000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customFormat="false" ht="15.75" hidden="false" customHeight="false" outlineLevel="0" collapsed="false">
      <c r="A162" s="64" t="n">
        <v>42622</v>
      </c>
      <c r="B162" s="8" t="s">
        <v>751</v>
      </c>
      <c r="C162" s="8" t="s">
        <v>626</v>
      </c>
      <c r="D162" s="8"/>
      <c r="E162" s="102" t="n">
        <v>0.625</v>
      </c>
      <c r="F162" s="102" t="n">
        <v>0.625</v>
      </c>
      <c r="G162" s="8" t="s">
        <v>546</v>
      </c>
      <c r="H162" s="8" t="s">
        <v>546</v>
      </c>
      <c r="I162" s="19" t="n">
        <v>862000</v>
      </c>
      <c r="J162" s="8"/>
      <c r="K162" s="8" t="n">
        <f aca="false">I162*26</f>
        <v>22412000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customFormat="false" ht="15.75" hidden="true" customHeight="false" outlineLevel="0" collapsed="false">
      <c r="A163" s="64" t="n">
        <v>42623</v>
      </c>
      <c r="B163" s="8" t="s">
        <v>743</v>
      </c>
      <c r="C163" s="8" t="s">
        <v>626</v>
      </c>
      <c r="D163" s="8"/>
      <c r="E163" s="102" t="n">
        <v>0.375</v>
      </c>
      <c r="F163" s="102" t="n">
        <v>0.375</v>
      </c>
      <c r="G163" s="8" t="s">
        <v>551</v>
      </c>
      <c r="H163" s="8" t="s">
        <v>551</v>
      </c>
      <c r="I163" s="19" t="n">
        <v>748000</v>
      </c>
      <c r="J163" s="8"/>
      <c r="K163" s="8" t="n">
        <f aca="false">I163*26</f>
        <v>19448000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customFormat="false" ht="15.75" hidden="true" customHeight="false" outlineLevel="0" collapsed="false">
      <c r="A164" s="64" t="n">
        <v>42624</v>
      </c>
      <c r="B164" s="8" t="s">
        <v>744</v>
      </c>
      <c r="C164" s="8" t="s">
        <v>626</v>
      </c>
      <c r="D164" s="8"/>
      <c r="E164" s="102" t="n">
        <v>0.375</v>
      </c>
      <c r="F164" s="102" t="n">
        <v>0.375</v>
      </c>
      <c r="G164" s="8" t="s">
        <v>552</v>
      </c>
      <c r="H164" s="8" t="s">
        <v>552</v>
      </c>
      <c r="I164" s="19" t="n">
        <v>1119000</v>
      </c>
      <c r="J164" s="8"/>
      <c r="K164" s="8" t="n">
        <f aca="false">I164*26</f>
        <v>29094000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customFormat="false" ht="15.75" hidden="true" customHeight="false" outlineLevel="0" collapsed="false">
      <c r="A165" s="64" t="n">
        <v>42625</v>
      </c>
      <c r="B165" s="8" t="s">
        <v>745</v>
      </c>
      <c r="C165" s="8" t="s">
        <v>626</v>
      </c>
      <c r="D165" s="8"/>
      <c r="E165" s="102" t="n">
        <v>0.604166666666667</v>
      </c>
      <c r="F165" s="102" t="n">
        <v>0.604166666666667</v>
      </c>
      <c r="G165" s="8" t="s">
        <v>551</v>
      </c>
      <c r="H165" s="8" t="s">
        <v>551</v>
      </c>
      <c r="I165" s="19" t="n">
        <v>547000</v>
      </c>
      <c r="J165" s="8"/>
      <c r="K165" s="8" t="n">
        <f aca="false">I165*26</f>
        <v>14222000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customFormat="false" ht="15.75" hidden="true" customHeight="false" outlineLevel="0" collapsed="false">
      <c r="A166" s="64" t="n">
        <v>42626</v>
      </c>
      <c r="B166" s="8" t="s">
        <v>747</v>
      </c>
      <c r="C166" s="8" t="s">
        <v>626</v>
      </c>
      <c r="D166" s="8"/>
      <c r="E166" s="102" t="n">
        <v>0.604166666666667</v>
      </c>
      <c r="F166" s="102" t="n">
        <v>0.604166666666667</v>
      </c>
      <c r="G166" s="8" t="s">
        <v>551</v>
      </c>
      <c r="H166" s="8" t="s">
        <v>551</v>
      </c>
      <c r="I166" s="19" t="n">
        <v>635000</v>
      </c>
      <c r="J166" s="8"/>
      <c r="K166" s="8" t="n">
        <f aca="false">I166*26</f>
        <v>16510000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customFormat="false" ht="15.75" hidden="true" customHeight="false" outlineLevel="0" collapsed="false">
      <c r="A167" s="64" t="n">
        <v>42627</v>
      </c>
      <c r="B167" s="8" t="s">
        <v>749</v>
      </c>
      <c r="C167" s="8" t="s">
        <v>626</v>
      </c>
      <c r="D167" s="8"/>
      <c r="E167" s="102" t="n">
        <v>0.604166666666667</v>
      </c>
      <c r="F167" s="102" t="n">
        <v>0.604166666666667</v>
      </c>
      <c r="G167" s="8" t="s">
        <v>551</v>
      </c>
      <c r="H167" s="8" t="s">
        <v>551</v>
      </c>
      <c r="I167" s="19" t="n">
        <v>547000</v>
      </c>
      <c r="J167" s="8"/>
      <c r="K167" s="8" t="n">
        <f aca="false">I167*26</f>
        <v>14222000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customFormat="false" ht="15.75" hidden="true" customHeight="false" outlineLevel="0" collapsed="false">
      <c r="A168" s="64" t="n">
        <v>42628</v>
      </c>
      <c r="B168" s="8" t="s">
        <v>750</v>
      </c>
      <c r="C168" s="8" t="s">
        <v>626</v>
      </c>
      <c r="D168" s="8"/>
      <c r="E168" s="102" t="n">
        <v>0.604166666666667</v>
      </c>
      <c r="F168" s="102" t="n">
        <v>0.604166666666667</v>
      </c>
      <c r="G168" s="8" t="s">
        <v>551</v>
      </c>
      <c r="H168" s="8" t="s">
        <v>551</v>
      </c>
      <c r="I168" s="19" t="n">
        <v>563000</v>
      </c>
      <c r="J168" s="8"/>
      <c r="K168" s="8" t="n">
        <f aca="false">I168*26</f>
        <v>14638000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customFormat="false" ht="15.75" hidden="false" customHeight="false" outlineLevel="0" collapsed="false">
      <c r="A169" s="64" t="n">
        <v>42629</v>
      </c>
      <c r="B169" s="8" t="s">
        <v>751</v>
      </c>
      <c r="C169" s="8" t="s">
        <v>626</v>
      </c>
      <c r="D169" s="8"/>
      <c r="E169" s="102" t="n">
        <v>0.625</v>
      </c>
      <c r="F169" s="102" t="n">
        <v>0.625</v>
      </c>
      <c r="G169" s="8" t="s">
        <v>551</v>
      </c>
      <c r="H169" s="8" t="s">
        <v>551</v>
      </c>
      <c r="I169" s="19" t="n">
        <v>461000</v>
      </c>
      <c r="J169" s="8"/>
      <c r="K169" s="8" t="n">
        <f aca="false">I169*26</f>
        <v>11986000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customFormat="false" ht="15.75" hidden="true" customHeight="false" outlineLevel="0" collapsed="false">
      <c r="A170" s="64" t="n">
        <v>42630</v>
      </c>
      <c r="B170" s="8" t="s">
        <v>743</v>
      </c>
      <c r="C170" s="8" t="s">
        <v>626</v>
      </c>
      <c r="D170" s="8"/>
      <c r="E170" s="102" t="n">
        <v>0.375</v>
      </c>
      <c r="F170" s="102" t="n">
        <v>0.375</v>
      </c>
      <c r="G170" s="8" t="s">
        <v>553</v>
      </c>
      <c r="H170" s="8" t="s">
        <v>553</v>
      </c>
      <c r="I170" s="19" t="n">
        <v>701000</v>
      </c>
      <c r="J170" s="8"/>
      <c r="K170" s="8" t="n">
        <f aca="false">I170*26</f>
        <v>18226000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customFormat="false" ht="15.75" hidden="true" customHeight="false" outlineLevel="0" collapsed="false">
      <c r="A171" s="64" t="n">
        <v>42631</v>
      </c>
      <c r="B171" s="8" t="s">
        <v>744</v>
      </c>
      <c r="C171" s="8" t="s">
        <v>626</v>
      </c>
      <c r="D171" s="8"/>
      <c r="E171" s="102" t="n">
        <v>0.375</v>
      </c>
      <c r="F171" s="102" t="n">
        <v>0.375</v>
      </c>
      <c r="G171" s="8" t="s">
        <v>554</v>
      </c>
      <c r="H171" s="8" t="s">
        <v>554</v>
      </c>
      <c r="I171" s="19" t="n">
        <v>626000</v>
      </c>
      <c r="J171" s="8"/>
      <c r="K171" s="8" t="n">
        <f aca="false">I171*26</f>
        <v>16276000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customFormat="false" ht="15.75" hidden="true" customHeight="false" outlineLevel="0" collapsed="false">
      <c r="A172" s="64" t="n">
        <v>42632</v>
      </c>
      <c r="B172" s="8" t="s">
        <v>745</v>
      </c>
      <c r="C172" s="8" t="s">
        <v>626</v>
      </c>
      <c r="D172" s="8"/>
      <c r="E172" s="102" t="n">
        <v>0.604166666666667</v>
      </c>
      <c r="F172" s="102" t="n">
        <v>0.604166666666667</v>
      </c>
      <c r="G172" s="8" t="s">
        <v>553</v>
      </c>
      <c r="H172" s="8" t="s">
        <v>553</v>
      </c>
      <c r="I172" s="19" t="n">
        <v>551000</v>
      </c>
      <c r="J172" s="8"/>
      <c r="K172" s="8" t="n">
        <f aca="false">I172*26</f>
        <v>14326000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customFormat="false" ht="15.75" hidden="true" customHeight="false" outlineLevel="0" collapsed="false">
      <c r="A173" s="64" t="n">
        <v>42633</v>
      </c>
      <c r="B173" s="8" t="s">
        <v>747</v>
      </c>
      <c r="C173" s="8" t="s">
        <v>626</v>
      </c>
      <c r="D173" s="8"/>
      <c r="E173" s="102" t="n">
        <v>0.604166666666667</v>
      </c>
      <c r="F173" s="102" t="n">
        <v>0.604166666666667</v>
      </c>
      <c r="G173" s="8" t="s">
        <v>553</v>
      </c>
      <c r="H173" s="8" t="s">
        <v>553</v>
      </c>
      <c r="I173" s="19" t="n">
        <v>446000</v>
      </c>
      <c r="J173" s="8"/>
      <c r="K173" s="8" t="n">
        <f aca="false">I173*26</f>
        <v>11596000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customFormat="false" ht="15.75" hidden="true" customHeight="false" outlineLevel="0" collapsed="false">
      <c r="A174" s="64" t="n">
        <v>42634</v>
      </c>
      <c r="B174" s="8" t="s">
        <v>749</v>
      </c>
      <c r="C174" s="8" t="s">
        <v>626</v>
      </c>
      <c r="D174" s="8"/>
      <c r="E174" s="102" t="n">
        <v>0.604166666666667</v>
      </c>
      <c r="F174" s="102" t="n">
        <v>0.604166666666667</v>
      </c>
      <c r="G174" s="8" t="s">
        <v>553</v>
      </c>
      <c r="H174" s="8" t="s">
        <v>553</v>
      </c>
      <c r="I174" s="19" t="n">
        <v>560000</v>
      </c>
      <c r="J174" s="8"/>
      <c r="K174" s="8" t="n">
        <f aca="false">I174*26</f>
        <v>14560000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customFormat="false" ht="15.75" hidden="true" customHeight="false" outlineLevel="0" collapsed="false">
      <c r="A175" s="64" t="n">
        <v>42635</v>
      </c>
      <c r="B175" s="8" t="s">
        <v>750</v>
      </c>
      <c r="C175" s="8" t="s">
        <v>626</v>
      </c>
      <c r="D175" s="8"/>
      <c r="E175" s="102" t="n">
        <v>0.604166666666667</v>
      </c>
      <c r="F175" s="102" t="n">
        <v>0.604166666666667</v>
      </c>
      <c r="G175" s="8" t="s">
        <v>553</v>
      </c>
      <c r="H175" s="8" t="s">
        <v>553</v>
      </c>
      <c r="I175" s="19" t="n">
        <v>377000</v>
      </c>
      <c r="J175" s="8"/>
      <c r="K175" s="8" t="n">
        <f aca="false">I175*26</f>
        <v>9802000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customFormat="false" ht="15.75" hidden="false" customHeight="false" outlineLevel="0" collapsed="false">
      <c r="A176" s="64" t="n">
        <v>42636</v>
      </c>
      <c r="B176" s="8" t="s">
        <v>751</v>
      </c>
      <c r="C176" s="8" t="s">
        <v>626</v>
      </c>
      <c r="D176" s="8"/>
      <c r="E176" s="102" t="n">
        <v>0.625</v>
      </c>
      <c r="F176" s="102" t="n">
        <v>0.625</v>
      </c>
      <c r="G176" s="8" t="s">
        <v>553</v>
      </c>
      <c r="H176" s="8" t="s">
        <v>553</v>
      </c>
      <c r="I176" s="19" t="n">
        <v>539000</v>
      </c>
      <c r="J176" s="8"/>
      <c r="K176" s="8" t="n">
        <f aca="false">I176*26</f>
        <v>14014000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customFormat="false" ht="15.75" hidden="true" customHeight="false" outlineLevel="0" collapsed="false">
      <c r="A177" s="64" t="n">
        <v>42637</v>
      </c>
      <c r="B177" s="8" t="s">
        <v>743</v>
      </c>
      <c r="C177" s="8" t="s">
        <v>626</v>
      </c>
      <c r="D177" s="8"/>
      <c r="E177" s="102" t="n">
        <v>0.375</v>
      </c>
      <c r="F177" s="102" t="n">
        <v>0.375</v>
      </c>
      <c r="G177" s="8" t="s">
        <v>555</v>
      </c>
      <c r="H177" s="8" t="s">
        <v>555</v>
      </c>
      <c r="I177" s="19" t="n">
        <v>571000</v>
      </c>
      <c r="J177" s="8"/>
      <c r="K177" s="8" t="n">
        <f aca="false">I177*26</f>
        <v>14846000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customFormat="false" ht="15.75" hidden="true" customHeight="false" outlineLevel="0" collapsed="false">
      <c r="A178" s="64" t="n">
        <v>42638</v>
      </c>
      <c r="B178" s="8" t="s">
        <v>744</v>
      </c>
      <c r="C178" s="8" t="s">
        <v>626</v>
      </c>
      <c r="D178" s="8"/>
      <c r="E178" s="102" t="n">
        <v>0.375</v>
      </c>
      <c r="F178" s="102" t="n">
        <v>0.375</v>
      </c>
      <c r="G178" s="8" t="s">
        <v>558</v>
      </c>
      <c r="H178" s="8" t="s">
        <v>558</v>
      </c>
      <c r="I178" s="19" t="n">
        <v>468000</v>
      </c>
      <c r="J178" s="8"/>
      <c r="K178" s="8" t="n">
        <f aca="false">I178*26</f>
        <v>12168000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customFormat="false" ht="15.75" hidden="true" customHeight="false" outlineLevel="0" collapsed="false">
      <c r="A179" s="64" t="n">
        <v>42639</v>
      </c>
      <c r="B179" s="8" t="s">
        <v>745</v>
      </c>
      <c r="C179" s="8" t="s">
        <v>626</v>
      </c>
      <c r="D179" s="8"/>
      <c r="E179" s="102" t="n">
        <v>0.604166666666667</v>
      </c>
      <c r="F179" s="102" t="n">
        <v>0.604166666666667</v>
      </c>
      <c r="G179" s="8" t="s">
        <v>555</v>
      </c>
      <c r="H179" s="8" t="s">
        <v>558</v>
      </c>
      <c r="I179" s="19" t="n">
        <v>430000</v>
      </c>
      <c r="J179" s="8"/>
      <c r="K179" s="8" t="n">
        <f aca="false">I179*26</f>
        <v>11180000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customFormat="false" ht="15.75" hidden="true" customHeight="false" outlineLevel="0" collapsed="false">
      <c r="A180" s="64" t="n">
        <v>42640</v>
      </c>
      <c r="B180" s="8" t="s">
        <v>747</v>
      </c>
      <c r="C180" s="8" t="s">
        <v>626</v>
      </c>
      <c r="D180" s="8"/>
      <c r="E180" s="102" t="n">
        <v>0.604166666666667</v>
      </c>
      <c r="F180" s="102" t="n">
        <v>0.604166666666667</v>
      </c>
      <c r="G180" s="8" t="s">
        <v>555</v>
      </c>
      <c r="H180" s="8" t="s">
        <v>558</v>
      </c>
      <c r="I180" s="19" t="n">
        <v>227000</v>
      </c>
      <c r="J180" s="8"/>
      <c r="K180" s="8" t="n">
        <f aca="false">I180*26</f>
        <v>5902000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customFormat="false" ht="15.75" hidden="true" customHeight="false" outlineLevel="0" collapsed="false">
      <c r="A181" s="64" t="n">
        <v>42641</v>
      </c>
      <c r="B181" s="8" t="s">
        <v>749</v>
      </c>
      <c r="C181" s="8" t="s">
        <v>626</v>
      </c>
      <c r="D181" s="8"/>
      <c r="E181" s="102" t="n">
        <v>0.604166666666667</v>
      </c>
      <c r="F181" s="102" t="n">
        <v>0.604166666666667</v>
      </c>
      <c r="G181" s="8" t="s">
        <v>555</v>
      </c>
      <c r="H181" s="8" t="s">
        <v>558</v>
      </c>
      <c r="I181" s="19" t="n">
        <v>642000</v>
      </c>
      <c r="J181" s="8"/>
      <c r="K181" s="8" t="n">
        <f aca="false">I181*26</f>
        <v>16692000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customFormat="false" ht="15.75" hidden="true" customHeight="false" outlineLevel="0" collapsed="false">
      <c r="A182" s="64" t="n">
        <v>42642</v>
      </c>
      <c r="B182" s="8" t="s">
        <v>750</v>
      </c>
      <c r="C182" s="8" t="s">
        <v>626</v>
      </c>
      <c r="D182" s="8"/>
      <c r="E182" s="102" t="n">
        <v>0.604166666666667</v>
      </c>
      <c r="F182" s="102" t="n">
        <v>0.604166666666667</v>
      </c>
      <c r="G182" s="8" t="s">
        <v>555</v>
      </c>
      <c r="H182" s="8" t="s">
        <v>558</v>
      </c>
      <c r="I182" s="19" t="n">
        <v>231000</v>
      </c>
      <c r="J182" s="8"/>
      <c r="K182" s="8" t="n">
        <f aca="false">I182*26</f>
        <v>6006000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customFormat="false" ht="15.75" hidden="false" customHeight="false" outlineLevel="0" collapsed="false">
      <c r="A183" s="64" t="n">
        <v>42643</v>
      </c>
      <c r="B183" s="8" t="s">
        <v>751</v>
      </c>
      <c r="C183" s="8" t="s">
        <v>626</v>
      </c>
      <c r="D183" s="8"/>
      <c r="E183" s="102" t="n">
        <v>0.625</v>
      </c>
      <c r="F183" s="102" t="n">
        <v>0.625</v>
      </c>
      <c r="G183" s="8" t="s">
        <v>555</v>
      </c>
      <c r="H183" s="8" t="s">
        <v>558</v>
      </c>
      <c r="I183" s="19" t="n">
        <v>356000</v>
      </c>
      <c r="J183" s="8"/>
      <c r="K183" s="8" t="n">
        <f aca="false">I183*26</f>
        <v>9256000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customFormat="false" ht="15.75" hidden="true" customHeight="false" outlineLevel="0" collapsed="false">
      <c r="A184" s="64" t="n">
        <v>42644</v>
      </c>
      <c r="B184" s="8" t="s">
        <v>743</v>
      </c>
      <c r="C184" s="8" t="s">
        <v>626</v>
      </c>
      <c r="D184" s="8"/>
      <c r="E184" s="102" t="n">
        <v>0.375</v>
      </c>
      <c r="F184" s="102" t="n">
        <v>0.375</v>
      </c>
      <c r="G184" s="8" t="s">
        <v>411</v>
      </c>
      <c r="H184" s="8" t="s">
        <v>411</v>
      </c>
      <c r="I184" s="19" t="n">
        <v>392000</v>
      </c>
      <c r="J184" s="8"/>
      <c r="K184" s="8" t="n">
        <f aca="false">I184*26</f>
        <v>10192000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customFormat="false" ht="15.75" hidden="true" customHeight="false" outlineLevel="0" collapsed="false">
      <c r="A185" s="64" t="n">
        <v>42645</v>
      </c>
      <c r="B185" s="8" t="s">
        <v>744</v>
      </c>
      <c r="C185" s="8" t="s">
        <v>626</v>
      </c>
      <c r="D185" s="8"/>
      <c r="E185" s="102" t="n">
        <v>0.375</v>
      </c>
      <c r="F185" s="102" t="n">
        <v>0.375</v>
      </c>
      <c r="G185" s="8" t="s">
        <v>412</v>
      </c>
      <c r="H185" s="8" t="s">
        <v>412</v>
      </c>
      <c r="I185" s="19" t="n">
        <v>503000</v>
      </c>
      <c r="J185" s="8"/>
      <c r="K185" s="8" t="n">
        <f aca="false">I185*26</f>
        <v>13078000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customFormat="false" ht="15.75" hidden="true" customHeight="false" outlineLevel="0" collapsed="false">
      <c r="A186" s="64" t="n">
        <v>42646</v>
      </c>
      <c r="B186" s="8" t="s">
        <v>745</v>
      </c>
      <c r="C186" s="8" t="s">
        <v>626</v>
      </c>
      <c r="D186" s="8"/>
      <c r="E186" s="102" t="n">
        <v>0.604166666666667</v>
      </c>
      <c r="F186" s="102" t="n">
        <v>0.604166666666667</v>
      </c>
      <c r="G186" s="8" t="s">
        <v>411</v>
      </c>
      <c r="H186" s="8" t="s">
        <v>411</v>
      </c>
      <c r="I186" s="19" t="n">
        <v>670000</v>
      </c>
      <c r="J186" s="8"/>
      <c r="K186" s="8" t="n">
        <f aca="false">I186*26</f>
        <v>17420000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customFormat="false" ht="15.75" hidden="true" customHeight="false" outlineLevel="0" collapsed="false">
      <c r="A187" s="64" t="n">
        <v>42647</v>
      </c>
      <c r="B187" s="8" t="s">
        <v>747</v>
      </c>
      <c r="C187" s="8" t="s">
        <v>626</v>
      </c>
      <c r="D187" s="8"/>
      <c r="E187" s="102" t="n">
        <v>0.604166666666667</v>
      </c>
      <c r="F187" s="102" t="n">
        <v>0.604166666666667</v>
      </c>
      <c r="G187" s="8" t="s">
        <v>411</v>
      </c>
      <c r="H187" s="8" t="s">
        <v>411</v>
      </c>
      <c r="I187" s="19" t="n">
        <v>718000</v>
      </c>
      <c r="J187" s="8"/>
      <c r="K187" s="8" t="n">
        <f aca="false">I187*26</f>
        <v>18668000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customFormat="false" ht="15.75" hidden="true" customHeight="false" outlineLevel="0" collapsed="false">
      <c r="A188" s="64" t="n">
        <v>42648</v>
      </c>
      <c r="B188" s="8" t="s">
        <v>749</v>
      </c>
      <c r="C188" s="8" t="s">
        <v>626</v>
      </c>
      <c r="D188" s="8"/>
      <c r="E188" s="102" t="n">
        <v>0.604166666666667</v>
      </c>
      <c r="F188" s="102" t="n">
        <v>0.604166666666667</v>
      </c>
      <c r="G188" s="8" t="s">
        <v>411</v>
      </c>
      <c r="H188" s="8" t="s">
        <v>411</v>
      </c>
      <c r="I188" s="19" t="n">
        <v>284000</v>
      </c>
      <c r="J188" s="8"/>
      <c r="K188" s="8" t="n">
        <f aca="false">I188*26</f>
        <v>7384000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customFormat="false" ht="15.75" hidden="true" customHeight="false" outlineLevel="0" collapsed="false">
      <c r="A189" s="64" t="n">
        <v>42649</v>
      </c>
      <c r="B189" s="8" t="s">
        <v>750</v>
      </c>
      <c r="C189" s="8" t="s">
        <v>626</v>
      </c>
      <c r="D189" s="8"/>
      <c r="E189" s="102" t="n">
        <v>0.604166666666667</v>
      </c>
      <c r="F189" s="102" t="n">
        <v>0.604166666666667</v>
      </c>
      <c r="G189" s="8" t="s">
        <v>411</v>
      </c>
      <c r="H189" s="8" t="s">
        <v>411</v>
      </c>
      <c r="I189" s="19" t="n">
        <v>157000</v>
      </c>
      <c r="J189" s="8"/>
      <c r="K189" s="8" t="n">
        <f aca="false">I189*26</f>
        <v>4082000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customFormat="false" ht="15.75" hidden="false" customHeight="false" outlineLevel="0" collapsed="false">
      <c r="A190" s="64" t="n">
        <v>42650</v>
      </c>
      <c r="B190" s="8" t="s">
        <v>751</v>
      </c>
      <c r="C190" s="8" t="s">
        <v>626</v>
      </c>
      <c r="D190" s="8"/>
      <c r="E190" s="102" t="n">
        <v>0.625</v>
      </c>
      <c r="F190" s="102" t="n">
        <v>0.625</v>
      </c>
      <c r="G190" s="8" t="s">
        <v>411</v>
      </c>
      <c r="H190" s="8" t="s">
        <v>411</v>
      </c>
      <c r="I190" s="19" t="n">
        <v>388000</v>
      </c>
      <c r="J190" s="8"/>
      <c r="K190" s="8" t="n">
        <f aca="false">I190*26</f>
        <v>10088000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customFormat="false" ht="15.75" hidden="true" customHeight="false" outlineLevel="0" collapsed="false">
      <c r="A191" s="64" t="n">
        <v>42651</v>
      </c>
      <c r="B191" s="8" t="s">
        <v>743</v>
      </c>
      <c r="C191" s="8" t="s">
        <v>626</v>
      </c>
      <c r="D191" s="8"/>
      <c r="E191" s="102" t="n">
        <v>0.375</v>
      </c>
      <c r="F191" s="102" t="n">
        <v>0.375</v>
      </c>
      <c r="G191" s="8" t="s">
        <v>413</v>
      </c>
      <c r="H191" s="8" t="s">
        <v>413</v>
      </c>
      <c r="I191" s="19" t="n">
        <v>750000</v>
      </c>
      <c r="J191" s="8"/>
      <c r="K191" s="8" t="n">
        <f aca="false">I191*26</f>
        <v>19500000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customFormat="false" ht="15.75" hidden="true" customHeight="false" outlineLevel="0" collapsed="false">
      <c r="A192" s="64" t="n">
        <v>42652</v>
      </c>
      <c r="B192" s="8" t="s">
        <v>744</v>
      </c>
      <c r="C192" s="8" t="s">
        <v>626</v>
      </c>
      <c r="D192" s="8"/>
      <c r="E192" s="102" t="n">
        <v>0.375</v>
      </c>
      <c r="F192" s="102" t="n">
        <v>0.375</v>
      </c>
      <c r="G192" s="8" t="s">
        <v>414</v>
      </c>
      <c r="H192" s="8" t="s">
        <v>414</v>
      </c>
      <c r="I192" s="19" t="n">
        <v>750000</v>
      </c>
      <c r="J192" s="8"/>
      <c r="K192" s="8" t="n">
        <f aca="false">I192*26</f>
        <v>19500000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customFormat="false" ht="15.75" hidden="true" customHeight="false" outlineLevel="0" collapsed="false">
      <c r="A193" s="64" t="n">
        <v>42653</v>
      </c>
      <c r="B193" s="8" t="s">
        <v>745</v>
      </c>
      <c r="C193" s="8" t="s">
        <v>626</v>
      </c>
      <c r="D193" s="8"/>
      <c r="E193" s="102" t="n">
        <v>0.604166666666667</v>
      </c>
      <c r="F193" s="102" t="n">
        <v>0.604166666666667</v>
      </c>
      <c r="G193" s="8" t="s">
        <v>413</v>
      </c>
      <c r="H193" s="8" t="s">
        <v>413</v>
      </c>
      <c r="I193" s="19" t="n">
        <v>731000</v>
      </c>
      <c r="J193" s="8"/>
      <c r="K193" s="8" t="n">
        <f aca="false">I193*26</f>
        <v>19006000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customFormat="false" ht="15.75" hidden="true" customHeight="false" outlineLevel="0" collapsed="false">
      <c r="A194" s="64" t="n">
        <v>42654</v>
      </c>
      <c r="B194" s="8" t="s">
        <v>747</v>
      </c>
      <c r="C194" s="8" t="s">
        <v>626</v>
      </c>
      <c r="D194" s="8"/>
      <c r="E194" s="102" t="n">
        <v>0.604166666666667</v>
      </c>
      <c r="F194" s="102" t="n">
        <v>0.604166666666667</v>
      </c>
      <c r="G194" s="8" t="s">
        <v>413</v>
      </c>
      <c r="H194" s="8" t="s">
        <v>413</v>
      </c>
      <c r="I194" s="19" t="n">
        <v>277000</v>
      </c>
      <c r="J194" s="8"/>
      <c r="K194" s="8" t="n">
        <f aca="false">I194*26</f>
        <v>7202000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customFormat="false" ht="15.75" hidden="true" customHeight="false" outlineLevel="0" collapsed="false">
      <c r="A195" s="64" t="n">
        <v>42655</v>
      </c>
      <c r="B195" s="8" t="s">
        <v>749</v>
      </c>
      <c r="C195" s="8" t="s">
        <v>626</v>
      </c>
      <c r="D195" s="8"/>
      <c r="E195" s="102" t="n">
        <v>0.604166666666667</v>
      </c>
      <c r="F195" s="102" t="n">
        <v>0.604166666666667</v>
      </c>
      <c r="G195" s="8" t="s">
        <v>413</v>
      </c>
      <c r="H195" s="8" t="s">
        <v>413</v>
      </c>
      <c r="I195" s="19" t="n">
        <v>372000</v>
      </c>
      <c r="J195" s="8"/>
      <c r="K195" s="8" t="n">
        <f aca="false">I195*26</f>
        <v>9672000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customFormat="false" ht="15.75" hidden="true" customHeight="false" outlineLevel="0" collapsed="false">
      <c r="A196" s="64" t="n">
        <v>42656</v>
      </c>
      <c r="B196" s="8" t="s">
        <v>750</v>
      </c>
      <c r="C196" s="8" t="s">
        <v>626</v>
      </c>
      <c r="D196" s="8"/>
      <c r="E196" s="102" t="n">
        <v>0.604166666666667</v>
      </c>
      <c r="F196" s="102" t="n">
        <v>0.604166666666667</v>
      </c>
      <c r="G196" s="8" t="s">
        <v>413</v>
      </c>
      <c r="H196" s="8" t="s">
        <v>413</v>
      </c>
      <c r="I196" s="19" t="n">
        <v>748000</v>
      </c>
      <c r="J196" s="8"/>
      <c r="K196" s="8" t="n">
        <f aca="false">I196*26</f>
        <v>19448000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customFormat="false" ht="15.75" hidden="false" customHeight="false" outlineLevel="0" collapsed="false">
      <c r="A197" s="64" t="n">
        <v>42657</v>
      </c>
      <c r="B197" s="8" t="s">
        <v>751</v>
      </c>
      <c r="C197" s="8" t="s">
        <v>626</v>
      </c>
      <c r="D197" s="8"/>
      <c r="E197" s="102" t="n">
        <v>0.625</v>
      </c>
      <c r="F197" s="102" t="n">
        <v>0.604166666666667</v>
      </c>
      <c r="G197" s="8" t="s">
        <v>413</v>
      </c>
      <c r="H197" s="8" t="s">
        <v>413</v>
      </c>
      <c r="I197" s="19" t="n">
        <v>1009000</v>
      </c>
      <c r="J197" s="8"/>
      <c r="K197" s="8" t="n">
        <f aca="false">I197*26</f>
        <v>26234000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customFormat="false" ht="15.75" hidden="true" customHeight="false" outlineLevel="0" collapsed="false">
      <c r="A198" s="64" t="n">
        <v>42658</v>
      </c>
      <c r="B198" s="8" t="s">
        <v>743</v>
      </c>
      <c r="C198" s="8" t="s">
        <v>626</v>
      </c>
      <c r="D198" s="8"/>
      <c r="E198" s="102" t="n">
        <v>0.375</v>
      </c>
      <c r="F198" s="102" t="n">
        <v>0.375</v>
      </c>
      <c r="G198" s="8" t="s">
        <v>415</v>
      </c>
      <c r="H198" s="8" t="s">
        <v>415</v>
      </c>
      <c r="I198" s="57" t="n">
        <v>1145000</v>
      </c>
      <c r="J198" s="8"/>
      <c r="K198" s="8" t="n">
        <f aca="false">I198*26</f>
        <v>29770000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customFormat="false" ht="15.75" hidden="true" customHeight="false" outlineLevel="0" collapsed="false">
      <c r="A199" s="64" t="n">
        <v>42659</v>
      </c>
      <c r="B199" s="8" t="s">
        <v>744</v>
      </c>
      <c r="C199" s="8" t="s">
        <v>626</v>
      </c>
      <c r="D199" s="8"/>
      <c r="E199" s="102" t="n">
        <v>0.375</v>
      </c>
      <c r="F199" s="102" t="n">
        <v>0.375</v>
      </c>
      <c r="G199" s="8" t="s">
        <v>416</v>
      </c>
      <c r="H199" s="8" t="s">
        <v>416</v>
      </c>
      <c r="I199" s="19" t="n">
        <v>409000</v>
      </c>
      <c r="J199" s="8"/>
      <c r="K199" s="8" t="n">
        <f aca="false">I199*26</f>
        <v>10634000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customFormat="false" ht="15.75" hidden="true" customHeight="false" outlineLevel="0" collapsed="false">
      <c r="A200" s="64" t="n">
        <v>42660</v>
      </c>
      <c r="B200" s="8" t="s">
        <v>745</v>
      </c>
      <c r="C200" s="8" t="s">
        <v>626</v>
      </c>
      <c r="D200" s="8"/>
      <c r="E200" s="102" t="n">
        <v>0.604166666666667</v>
      </c>
      <c r="F200" s="102" t="n">
        <v>0.604166666666667</v>
      </c>
      <c r="G200" s="8" t="s">
        <v>415</v>
      </c>
      <c r="H200" s="8" t="s">
        <v>415</v>
      </c>
      <c r="I200" s="19" t="n">
        <v>574000</v>
      </c>
      <c r="J200" s="8"/>
      <c r="K200" s="8" t="n">
        <f aca="false">I200*26</f>
        <v>14924000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customFormat="false" ht="15.75" hidden="true" customHeight="false" outlineLevel="0" collapsed="false">
      <c r="A201" s="64" t="n">
        <v>42661</v>
      </c>
      <c r="B201" s="8" t="s">
        <v>747</v>
      </c>
      <c r="C201" s="8" t="s">
        <v>626</v>
      </c>
      <c r="D201" s="8"/>
      <c r="E201" s="102" t="n">
        <v>0.604166666666667</v>
      </c>
      <c r="F201" s="102" t="n">
        <v>0.604166666666667</v>
      </c>
      <c r="G201" s="8" t="s">
        <v>415</v>
      </c>
      <c r="H201" s="8" t="s">
        <v>415</v>
      </c>
      <c r="I201" s="19" t="n">
        <v>377000</v>
      </c>
      <c r="J201" s="8"/>
      <c r="K201" s="8" t="n">
        <f aca="false">I201*26</f>
        <v>9802000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customFormat="false" ht="15.75" hidden="true" customHeight="false" outlineLevel="0" collapsed="false">
      <c r="A202" s="64" t="n">
        <v>42662</v>
      </c>
      <c r="B202" s="8" t="s">
        <v>749</v>
      </c>
      <c r="C202" s="8" t="s">
        <v>626</v>
      </c>
      <c r="D202" s="8"/>
      <c r="E202" s="102" t="n">
        <v>0.604166666666667</v>
      </c>
      <c r="F202" s="102" t="n">
        <v>0.604166666666667</v>
      </c>
      <c r="G202" s="8" t="s">
        <v>415</v>
      </c>
      <c r="H202" s="8" t="s">
        <v>415</v>
      </c>
      <c r="I202" s="19" t="n">
        <v>665000</v>
      </c>
      <c r="J202" s="8"/>
      <c r="K202" s="8" t="n">
        <f aca="false">I202*26</f>
        <v>17290000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customFormat="false" ht="15.75" hidden="true" customHeight="false" outlineLevel="0" collapsed="false">
      <c r="A203" s="64" t="n">
        <v>42663</v>
      </c>
      <c r="B203" s="8" t="s">
        <v>750</v>
      </c>
      <c r="C203" s="8" t="s">
        <v>626</v>
      </c>
      <c r="D203" s="8"/>
      <c r="E203" s="102" t="n">
        <v>0.604166666666667</v>
      </c>
      <c r="F203" s="102" t="n">
        <v>0.604166666666667</v>
      </c>
      <c r="G203" s="8" t="s">
        <v>415</v>
      </c>
      <c r="H203" s="8" t="s">
        <v>415</v>
      </c>
      <c r="I203" s="19" t="n">
        <v>309000</v>
      </c>
      <c r="J203" s="8"/>
      <c r="K203" s="8" t="n">
        <f aca="false">I203*26</f>
        <v>8034000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customFormat="false" ht="15.75" hidden="false" customHeight="false" outlineLevel="0" collapsed="false">
      <c r="A204" s="64" t="n">
        <v>42664</v>
      </c>
      <c r="B204" s="8" t="s">
        <v>751</v>
      </c>
      <c r="C204" s="8" t="s">
        <v>626</v>
      </c>
      <c r="D204" s="8"/>
      <c r="E204" s="102" t="n">
        <v>0.625</v>
      </c>
      <c r="F204" s="102" t="n">
        <v>0.625</v>
      </c>
      <c r="G204" s="8" t="s">
        <v>415</v>
      </c>
      <c r="H204" s="8" t="s">
        <v>415</v>
      </c>
      <c r="I204" s="19" t="n">
        <v>919000</v>
      </c>
      <c r="J204" s="8"/>
      <c r="K204" s="8" t="n">
        <f aca="false">I204*26</f>
        <v>23894000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customFormat="false" ht="15.75" hidden="true" customHeight="false" outlineLevel="0" collapsed="false">
      <c r="A205" s="64" t="n">
        <v>42665</v>
      </c>
      <c r="B205" s="8" t="s">
        <v>743</v>
      </c>
      <c r="C205" s="8" t="s">
        <v>626</v>
      </c>
      <c r="D205" s="8"/>
      <c r="E205" s="102" t="n">
        <v>0.375</v>
      </c>
      <c r="F205" s="102" t="n">
        <v>0.375</v>
      </c>
      <c r="G205" s="8" t="s">
        <v>417</v>
      </c>
      <c r="H205" s="8" t="s">
        <v>417</v>
      </c>
      <c r="I205" s="19" t="n">
        <v>358000</v>
      </c>
      <c r="J205" s="8"/>
      <c r="K205" s="8" t="n">
        <f aca="false">I205*26</f>
        <v>9308000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customFormat="false" ht="15.75" hidden="true" customHeight="false" outlineLevel="0" collapsed="false">
      <c r="A206" s="64" t="n">
        <v>42666</v>
      </c>
      <c r="B206" s="8" t="s">
        <v>744</v>
      </c>
      <c r="C206" s="8" t="s">
        <v>626</v>
      </c>
      <c r="D206" s="8"/>
      <c r="E206" s="102" t="n">
        <v>0.375</v>
      </c>
      <c r="F206" s="102" t="n">
        <v>0.375</v>
      </c>
      <c r="G206" s="8" t="s">
        <v>418</v>
      </c>
      <c r="H206" s="8" t="s">
        <v>418</v>
      </c>
      <c r="I206" s="19" t="n">
        <v>264000</v>
      </c>
      <c r="J206" s="8"/>
      <c r="K206" s="8" t="n">
        <f aca="false">I206*26</f>
        <v>6864000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customFormat="false" ht="15.75" hidden="true" customHeight="false" outlineLevel="0" collapsed="false">
      <c r="A207" s="64" t="n">
        <v>42667</v>
      </c>
      <c r="B207" s="8" t="s">
        <v>745</v>
      </c>
      <c r="C207" s="8" t="s">
        <v>626</v>
      </c>
      <c r="D207" s="8"/>
      <c r="E207" s="102" t="n">
        <v>0.604166666666667</v>
      </c>
      <c r="F207" s="102" t="n">
        <v>0.604166666666667</v>
      </c>
      <c r="G207" s="8" t="s">
        <v>417</v>
      </c>
      <c r="H207" s="8" t="s">
        <v>417</v>
      </c>
      <c r="I207" s="19" t="n">
        <v>449000</v>
      </c>
      <c r="J207" s="8"/>
      <c r="K207" s="8" t="n">
        <f aca="false">I207*26</f>
        <v>11674000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customFormat="false" ht="15.75" hidden="true" customHeight="false" outlineLevel="0" collapsed="false">
      <c r="A208" s="64" t="n">
        <v>42668</v>
      </c>
      <c r="B208" s="8" t="s">
        <v>747</v>
      </c>
      <c r="C208" s="8" t="s">
        <v>626</v>
      </c>
      <c r="D208" s="8"/>
      <c r="E208" s="102" t="n">
        <v>0.604166666666667</v>
      </c>
      <c r="F208" s="102" t="n">
        <v>0.604166666666667</v>
      </c>
      <c r="G208" s="8" t="s">
        <v>417</v>
      </c>
      <c r="H208" s="8" t="s">
        <v>417</v>
      </c>
      <c r="I208" s="19" t="n">
        <v>478000</v>
      </c>
      <c r="J208" s="8"/>
      <c r="K208" s="8" t="n">
        <f aca="false">I208*26</f>
        <v>12428000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customFormat="false" ht="15.75" hidden="true" customHeight="false" outlineLevel="0" collapsed="false">
      <c r="A209" s="64" t="n">
        <v>42669</v>
      </c>
      <c r="B209" s="8" t="s">
        <v>749</v>
      </c>
      <c r="C209" s="8" t="s">
        <v>626</v>
      </c>
      <c r="D209" s="8"/>
      <c r="E209" s="102" t="n">
        <v>0.604166666666667</v>
      </c>
      <c r="F209" s="102" t="n">
        <v>0.604166666666667</v>
      </c>
      <c r="G209" s="8" t="s">
        <v>417</v>
      </c>
      <c r="H209" s="8" t="s">
        <v>417</v>
      </c>
      <c r="I209" s="19" t="n">
        <v>301000</v>
      </c>
      <c r="J209" s="8"/>
      <c r="K209" s="8" t="n">
        <f aca="false">I209*26</f>
        <v>7826000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customFormat="false" ht="15.75" hidden="true" customHeight="false" outlineLevel="0" collapsed="false">
      <c r="A210" s="64" t="n">
        <v>42670</v>
      </c>
      <c r="B210" s="8" t="s">
        <v>750</v>
      </c>
      <c r="C210" s="8" t="s">
        <v>626</v>
      </c>
      <c r="D210" s="8"/>
      <c r="E210" s="102" t="n">
        <v>0.604166666666667</v>
      </c>
      <c r="F210" s="102" t="n">
        <v>0.604166666666667</v>
      </c>
      <c r="G210" s="8" t="s">
        <v>417</v>
      </c>
      <c r="H210" s="8" t="s">
        <v>417</v>
      </c>
      <c r="I210" s="19" t="n">
        <v>499000</v>
      </c>
      <c r="J210" s="8"/>
      <c r="K210" s="8" t="n">
        <f aca="false">I210*26</f>
        <v>12974000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customFormat="false" ht="15.75" hidden="false" customHeight="false" outlineLevel="0" collapsed="false">
      <c r="A211" s="64" t="n">
        <v>42671</v>
      </c>
      <c r="B211" s="8" t="s">
        <v>751</v>
      </c>
      <c r="C211" s="8" t="s">
        <v>626</v>
      </c>
      <c r="D211" s="8"/>
      <c r="E211" s="102" t="n">
        <v>0.625</v>
      </c>
      <c r="F211" s="102" t="n">
        <v>0.625</v>
      </c>
      <c r="G211" s="8" t="s">
        <v>417</v>
      </c>
      <c r="H211" s="8" t="s">
        <v>417</v>
      </c>
      <c r="I211" s="19" t="n">
        <v>150000</v>
      </c>
      <c r="J211" s="8"/>
      <c r="K211" s="8" t="n">
        <f aca="false">I211*26</f>
        <v>3900000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customFormat="false" ht="15.75" hidden="true" customHeight="false" outlineLevel="0" collapsed="false">
      <c r="A212" s="64" t="n">
        <v>42672</v>
      </c>
      <c r="B212" s="8" t="s">
        <v>743</v>
      </c>
      <c r="C212" s="8" t="s">
        <v>626</v>
      </c>
      <c r="D212" s="8"/>
      <c r="E212" s="102" t="n">
        <v>0.375</v>
      </c>
      <c r="F212" s="102" t="n">
        <v>0.375</v>
      </c>
      <c r="G212" s="8" t="s">
        <v>419</v>
      </c>
      <c r="H212" s="8" t="s">
        <v>419</v>
      </c>
      <c r="I212" s="19" t="n">
        <v>381000</v>
      </c>
      <c r="J212" s="8"/>
      <c r="K212" s="8" t="n">
        <f aca="false">I212*26</f>
        <v>9906000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customFormat="false" ht="15.75" hidden="true" customHeight="false" outlineLevel="0" collapsed="false">
      <c r="A213" s="64" t="n">
        <v>42673</v>
      </c>
      <c r="B213" s="8" t="s">
        <v>744</v>
      </c>
      <c r="C213" s="8" t="s">
        <v>626</v>
      </c>
      <c r="D213" s="8"/>
      <c r="E213" s="102" t="n">
        <v>0.375</v>
      </c>
      <c r="F213" s="102" t="n">
        <v>0.375</v>
      </c>
      <c r="G213" s="8" t="s">
        <v>420</v>
      </c>
      <c r="H213" s="8" t="s">
        <v>420</v>
      </c>
      <c r="I213" s="19" t="n">
        <v>237000</v>
      </c>
      <c r="J213" s="8"/>
      <c r="K213" s="8" t="n">
        <f aca="false">I213*26</f>
        <v>6162000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customFormat="false" ht="15.75" hidden="true" customHeight="false" outlineLevel="0" collapsed="false">
      <c r="A214" s="64" t="n">
        <v>42674</v>
      </c>
      <c r="B214" s="8" t="s">
        <v>745</v>
      </c>
      <c r="C214" s="8" t="s">
        <v>626</v>
      </c>
      <c r="D214" s="8"/>
      <c r="E214" s="102" t="n">
        <v>0.604166666666667</v>
      </c>
      <c r="F214" s="102" t="n">
        <v>0.604166666666667</v>
      </c>
      <c r="G214" s="8" t="s">
        <v>419</v>
      </c>
      <c r="H214" s="8" t="s">
        <v>419</v>
      </c>
      <c r="I214" s="19" t="n">
        <v>889000</v>
      </c>
      <c r="J214" s="8"/>
      <c r="K214" s="8" t="n">
        <f aca="false">I214*26</f>
        <v>23114000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customFormat="false" ht="15.75" hidden="true" customHeight="false" outlineLevel="0" collapsed="false">
      <c r="A215" s="64" t="n">
        <v>42675</v>
      </c>
      <c r="B215" s="8" t="s">
        <v>747</v>
      </c>
      <c r="C215" s="8" t="s">
        <v>626</v>
      </c>
      <c r="D215" s="8"/>
      <c r="E215" s="102" t="n">
        <v>0.604166666666667</v>
      </c>
      <c r="F215" s="102" t="n">
        <v>0.604166666666667</v>
      </c>
      <c r="G215" s="8" t="s">
        <v>419</v>
      </c>
      <c r="H215" s="8" t="s">
        <v>419</v>
      </c>
      <c r="I215" s="19" t="n">
        <v>625000</v>
      </c>
      <c r="J215" s="8"/>
      <c r="K215" s="8" t="n">
        <f aca="false">I215*26</f>
        <v>16250000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customFormat="false" ht="15.75" hidden="true" customHeight="false" outlineLevel="0" collapsed="false">
      <c r="A216" s="64" t="n">
        <v>42676</v>
      </c>
      <c r="B216" s="8" t="s">
        <v>749</v>
      </c>
      <c r="C216" s="8" t="s">
        <v>626</v>
      </c>
      <c r="D216" s="8"/>
      <c r="E216" s="102" t="n">
        <v>0.604166666666667</v>
      </c>
      <c r="F216" s="102" t="n">
        <v>0.604166666666667</v>
      </c>
      <c r="G216" s="8" t="s">
        <v>419</v>
      </c>
      <c r="H216" s="8" t="s">
        <v>419</v>
      </c>
      <c r="I216" s="19" t="n">
        <v>231000</v>
      </c>
      <c r="J216" s="8"/>
      <c r="K216" s="8" t="n">
        <f aca="false">I216*26</f>
        <v>6006000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customFormat="false" ht="15.75" hidden="true" customHeight="false" outlineLevel="0" collapsed="false">
      <c r="A217" s="64" t="n">
        <v>42677</v>
      </c>
      <c r="B217" s="8" t="s">
        <v>750</v>
      </c>
      <c r="C217" s="8" t="s">
        <v>626</v>
      </c>
      <c r="D217" s="8"/>
      <c r="E217" s="102" t="n">
        <v>0.604166666666667</v>
      </c>
      <c r="F217" s="102" t="n">
        <v>0.604166666666667</v>
      </c>
      <c r="G217" s="8" t="s">
        <v>419</v>
      </c>
      <c r="H217" s="8" t="s">
        <v>419</v>
      </c>
      <c r="I217" s="19" t="n">
        <v>781000</v>
      </c>
      <c r="J217" s="8"/>
      <c r="K217" s="8" t="n">
        <f aca="false">I217*26</f>
        <v>20306000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customFormat="false" ht="15.75" hidden="false" customHeight="false" outlineLevel="0" collapsed="false">
      <c r="A218" s="64" t="n">
        <v>42678</v>
      </c>
      <c r="B218" s="8" t="s">
        <v>751</v>
      </c>
      <c r="C218" s="8" t="s">
        <v>626</v>
      </c>
      <c r="D218" s="8"/>
      <c r="E218" s="102" t="n">
        <v>0.625</v>
      </c>
      <c r="F218" s="102" t="n">
        <v>0.625</v>
      </c>
      <c r="G218" s="8" t="s">
        <v>419</v>
      </c>
      <c r="H218" s="8" t="s">
        <v>419</v>
      </c>
      <c r="I218" s="19" t="n">
        <v>629000</v>
      </c>
      <c r="J218" s="8"/>
      <c r="K218" s="8" t="n">
        <f aca="false">I218*26</f>
        <v>16354000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customFormat="false" ht="15.75" hidden="true" customHeight="false" outlineLevel="0" collapsed="false">
      <c r="A219" s="64" t="n">
        <v>42679</v>
      </c>
      <c r="B219" s="8" t="s">
        <v>743</v>
      </c>
      <c r="C219" s="8" t="s">
        <v>626</v>
      </c>
      <c r="D219" s="8"/>
      <c r="E219" s="102" t="n">
        <v>0.375</v>
      </c>
      <c r="F219" s="102" t="n">
        <v>0.375</v>
      </c>
      <c r="G219" s="8" t="s">
        <v>421</v>
      </c>
      <c r="H219" s="8" t="s">
        <v>421</v>
      </c>
      <c r="I219" s="187" t="n">
        <v>654000</v>
      </c>
      <c r="J219" s="8"/>
      <c r="K219" s="8" t="n">
        <f aca="false">I219*26</f>
        <v>17004000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customFormat="false" ht="15.75" hidden="true" customHeight="false" outlineLevel="0" collapsed="false">
      <c r="A220" s="64" t="n">
        <v>42680</v>
      </c>
      <c r="B220" s="8" t="s">
        <v>744</v>
      </c>
      <c r="C220" s="8" t="s">
        <v>626</v>
      </c>
      <c r="D220" s="8"/>
      <c r="E220" s="102" t="n">
        <v>0.375</v>
      </c>
      <c r="F220" s="102" t="n">
        <v>0.375</v>
      </c>
      <c r="G220" s="8" t="s">
        <v>422</v>
      </c>
      <c r="H220" s="8" t="s">
        <v>422</v>
      </c>
      <c r="I220" s="187" t="n">
        <v>352000</v>
      </c>
      <c r="J220" s="8"/>
      <c r="K220" s="8" t="n">
        <f aca="false">I220*26</f>
        <v>9152000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customFormat="false" ht="15.75" hidden="true" customHeight="false" outlineLevel="0" collapsed="false">
      <c r="A221" s="64" t="n">
        <v>42681</v>
      </c>
      <c r="B221" s="8" t="s">
        <v>745</v>
      </c>
      <c r="C221" s="8" t="s">
        <v>626</v>
      </c>
      <c r="D221" s="8"/>
      <c r="E221" s="102" t="n">
        <v>0.604166666666667</v>
      </c>
      <c r="F221" s="102" t="n">
        <v>0.604166666666667</v>
      </c>
      <c r="G221" s="8" t="s">
        <v>421</v>
      </c>
      <c r="H221" s="8" t="s">
        <v>421</v>
      </c>
      <c r="I221" s="19" t="n">
        <v>113000</v>
      </c>
      <c r="J221" s="8"/>
      <c r="K221" s="8" t="n">
        <f aca="false">I221*26</f>
        <v>2938000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customFormat="false" ht="15.75" hidden="true" customHeight="false" outlineLevel="0" collapsed="false">
      <c r="A222" s="64" t="n">
        <v>42682</v>
      </c>
      <c r="B222" s="8" t="s">
        <v>747</v>
      </c>
      <c r="C222" s="8" t="s">
        <v>626</v>
      </c>
      <c r="D222" s="8"/>
      <c r="E222" s="102" t="n">
        <v>0.604166666666667</v>
      </c>
      <c r="F222" s="102" t="n">
        <v>0.604166666666667</v>
      </c>
      <c r="G222" s="8" t="s">
        <v>421</v>
      </c>
      <c r="H222" s="8" t="s">
        <v>421</v>
      </c>
      <c r="I222" s="19" t="n">
        <v>304000</v>
      </c>
      <c r="J222" s="8"/>
      <c r="K222" s="8" t="n">
        <f aca="false">I222*26</f>
        <v>7904000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customFormat="false" ht="15.75" hidden="true" customHeight="false" outlineLevel="0" collapsed="false">
      <c r="A223" s="64" t="n">
        <v>42683</v>
      </c>
      <c r="B223" s="8" t="s">
        <v>749</v>
      </c>
      <c r="C223" s="8" t="s">
        <v>626</v>
      </c>
      <c r="D223" s="8"/>
      <c r="E223" s="102" t="n">
        <v>0.604166666666667</v>
      </c>
      <c r="F223" s="102" t="n">
        <v>0.604166666666667</v>
      </c>
      <c r="G223" s="8" t="s">
        <v>421</v>
      </c>
      <c r="H223" s="8" t="s">
        <v>421</v>
      </c>
      <c r="I223" s="19" t="n">
        <v>74000</v>
      </c>
      <c r="J223" s="8"/>
      <c r="K223" s="8" t="n">
        <f aca="false">I223*26</f>
        <v>1924000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customFormat="false" ht="15.75" hidden="true" customHeight="false" outlineLevel="0" collapsed="false">
      <c r="A224" s="64" t="n">
        <v>42684</v>
      </c>
      <c r="B224" s="8" t="s">
        <v>750</v>
      </c>
      <c r="C224" s="8" t="s">
        <v>626</v>
      </c>
      <c r="D224" s="8"/>
      <c r="E224" s="102" t="n">
        <v>0.604166666666667</v>
      </c>
      <c r="F224" s="102" t="n">
        <v>0.604166666666667</v>
      </c>
      <c r="G224" s="8" t="s">
        <v>421</v>
      </c>
      <c r="H224" s="8" t="s">
        <v>421</v>
      </c>
      <c r="I224" s="19" t="n">
        <v>482000</v>
      </c>
      <c r="J224" s="8"/>
      <c r="K224" s="8" t="n">
        <f aca="false">I224*26</f>
        <v>12532000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customFormat="false" ht="15.75" hidden="false" customHeight="false" outlineLevel="0" collapsed="false">
      <c r="A225" s="64" t="n">
        <v>42685</v>
      </c>
      <c r="B225" s="8" t="s">
        <v>751</v>
      </c>
      <c r="C225" s="8" t="s">
        <v>626</v>
      </c>
      <c r="D225" s="8"/>
      <c r="E225" s="102" t="n">
        <v>0.625</v>
      </c>
      <c r="F225" s="102" t="n">
        <v>0.625</v>
      </c>
      <c r="G225" s="8" t="s">
        <v>421</v>
      </c>
      <c r="H225" s="8" t="s">
        <v>421</v>
      </c>
      <c r="I225" s="19" t="n">
        <v>778000</v>
      </c>
      <c r="J225" s="8"/>
      <c r="K225" s="8" t="n">
        <f aca="false">I225*26</f>
        <v>20228000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customFormat="false" ht="15.75" hidden="true" customHeight="false" outlineLevel="0" collapsed="false">
      <c r="A226" s="64" t="n">
        <v>42686</v>
      </c>
      <c r="B226" s="8" t="s">
        <v>743</v>
      </c>
      <c r="C226" s="8" t="s">
        <v>626</v>
      </c>
      <c r="D226" s="8"/>
      <c r="E226" s="102" t="n">
        <v>0.375</v>
      </c>
      <c r="F226" s="102" t="n">
        <v>0.375</v>
      </c>
      <c r="G226" s="8" t="s">
        <v>423</v>
      </c>
      <c r="H226" s="8" t="s">
        <v>423</v>
      </c>
      <c r="I226" s="19" t="n">
        <v>998000</v>
      </c>
      <c r="J226" s="8"/>
      <c r="K226" s="8" t="n">
        <f aca="false">I226*26</f>
        <v>25948000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customFormat="false" ht="15.75" hidden="true" customHeight="false" outlineLevel="0" collapsed="false">
      <c r="A227" s="64" t="n">
        <v>42687</v>
      </c>
      <c r="B227" s="8" t="s">
        <v>744</v>
      </c>
      <c r="C227" s="8" t="s">
        <v>626</v>
      </c>
      <c r="D227" s="8"/>
      <c r="E227" s="102" t="n">
        <v>0.375</v>
      </c>
      <c r="F227" s="102" t="n">
        <v>0.375</v>
      </c>
      <c r="G227" s="8" t="s">
        <v>424</v>
      </c>
      <c r="H227" s="8" t="s">
        <v>424</v>
      </c>
      <c r="I227" s="19" t="n">
        <v>666000</v>
      </c>
      <c r="J227" s="8"/>
      <c r="K227" s="8" t="n">
        <f aca="false">I227*26</f>
        <v>17316000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customFormat="false" ht="15.75" hidden="true" customHeight="false" outlineLevel="0" collapsed="false">
      <c r="A228" s="64" t="n">
        <v>42688</v>
      </c>
      <c r="B228" s="8" t="s">
        <v>745</v>
      </c>
      <c r="C228" s="8" t="s">
        <v>626</v>
      </c>
      <c r="D228" s="8"/>
      <c r="E228" s="102" t="n">
        <v>0.604166666666667</v>
      </c>
      <c r="F228" s="102" t="n">
        <v>0.604166666666667</v>
      </c>
      <c r="G228" s="8" t="s">
        <v>423</v>
      </c>
      <c r="H228" s="8" t="s">
        <v>423</v>
      </c>
      <c r="I228" s="19" t="n">
        <v>644000</v>
      </c>
      <c r="J228" s="8"/>
      <c r="K228" s="8" t="n">
        <f aca="false">I228*26</f>
        <v>16744000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customFormat="false" ht="15.75" hidden="true" customHeight="false" outlineLevel="0" collapsed="false">
      <c r="A229" s="64" t="n">
        <v>42689</v>
      </c>
      <c r="B229" s="8" t="s">
        <v>747</v>
      </c>
      <c r="C229" s="8" t="s">
        <v>626</v>
      </c>
      <c r="D229" s="8"/>
      <c r="E229" s="102" t="n">
        <v>0.604166666666667</v>
      </c>
      <c r="F229" s="102" t="n">
        <v>0.604166666666667</v>
      </c>
      <c r="G229" s="8" t="s">
        <v>423</v>
      </c>
      <c r="H229" s="8" t="s">
        <v>423</v>
      </c>
      <c r="I229" s="19" t="n">
        <v>463000</v>
      </c>
      <c r="J229" s="8"/>
      <c r="K229" s="8" t="n">
        <f aca="false">I229*26</f>
        <v>12038000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customFormat="false" ht="15.75" hidden="true" customHeight="false" outlineLevel="0" collapsed="false">
      <c r="A230" s="64" t="n">
        <v>42690</v>
      </c>
      <c r="B230" s="8" t="s">
        <v>749</v>
      </c>
      <c r="C230" s="8" t="s">
        <v>626</v>
      </c>
      <c r="D230" s="8"/>
      <c r="E230" s="102" t="n">
        <v>0.604166666666667</v>
      </c>
      <c r="F230" s="102" t="n">
        <v>0.604166666666667</v>
      </c>
      <c r="G230" s="8" t="s">
        <v>423</v>
      </c>
      <c r="H230" s="8" t="s">
        <v>423</v>
      </c>
      <c r="I230" s="19" t="n">
        <v>501000</v>
      </c>
      <c r="J230" s="8"/>
      <c r="K230" s="8" t="n">
        <f aca="false">I230*26</f>
        <v>13026000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customFormat="false" ht="15.75" hidden="true" customHeight="false" outlineLevel="0" collapsed="false">
      <c r="A231" s="64" t="n">
        <v>42691</v>
      </c>
      <c r="B231" s="8" t="s">
        <v>750</v>
      </c>
      <c r="C231" s="8" t="s">
        <v>626</v>
      </c>
      <c r="D231" s="8"/>
      <c r="E231" s="102" t="n">
        <v>0.604166666666667</v>
      </c>
      <c r="F231" s="102" t="n">
        <v>0.604166666666667</v>
      </c>
      <c r="G231" s="8" t="s">
        <v>423</v>
      </c>
      <c r="H231" s="8" t="s">
        <v>423</v>
      </c>
      <c r="I231" s="19" t="n">
        <v>538000</v>
      </c>
      <c r="J231" s="8"/>
      <c r="K231" s="8" t="n">
        <f aca="false">I231*26</f>
        <v>13988000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customFormat="false" ht="15.75" hidden="false" customHeight="false" outlineLevel="0" collapsed="false">
      <c r="A232" s="64" t="n">
        <v>42692</v>
      </c>
      <c r="B232" s="8" t="s">
        <v>751</v>
      </c>
      <c r="C232" s="8" t="s">
        <v>626</v>
      </c>
      <c r="D232" s="8"/>
      <c r="E232" s="102" t="n">
        <v>0.625</v>
      </c>
      <c r="F232" s="102" t="n">
        <v>0.625</v>
      </c>
      <c r="G232" s="8" t="s">
        <v>423</v>
      </c>
      <c r="H232" s="8" t="s">
        <v>423</v>
      </c>
      <c r="I232" s="19" t="n">
        <v>660000</v>
      </c>
      <c r="J232" s="8"/>
      <c r="K232" s="8" t="n">
        <f aca="false">I232*26</f>
        <v>17160000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customFormat="false" ht="15.75" hidden="true" customHeight="false" outlineLevel="0" collapsed="false">
      <c r="A233" s="64" t="n">
        <v>42693</v>
      </c>
      <c r="B233" s="8" t="s">
        <v>743</v>
      </c>
      <c r="C233" s="8" t="s">
        <v>626</v>
      </c>
      <c r="D233" s="8"/>
      <c r="E233" s="102" t="n">
        <v>0.375</v>
      </c>
      <c r="F233" s="102" t="n">
        <v>0.375</v>
      </c>
      <c r="G233" s="8" t="s">
        <v>425</v>
      </c>
      <c r="H233" s="8" t="s">
        <v>425</v>
      </c>
      <c r="I233" s="19" t="n">
        <v>704000</v>
      </c>
      <c r="J233" s="8"/>
      <c r="K233" s="8" t="n">
        <f aca="false">I233*26</f>
        <v>18304000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customFormat="false" ht="15.75" hidden="true" customHeight="false" outlineLevel="0" collapsed="false">
      <c r="A234" s="64" t="n">
        <v>42694</v>
      </c>
      <c r="B234" s="8" t="s">
        <v>744</v>
      </c>
      <c r="C234" s="8" t="s">
        <v>626</v>
      </c>
      <c r="D234" s="8"/>
      <c r="E234" s="102" t="n">
        <v>0.375</v>
      </c>
      <c r="F234" s="102" t="n">
        <v>0.375</v>
      </c>
      <c r="G234" s="8" t="s">
        <v>426</v>
      </c>
      <c r="H234" s="8" t="s">
        <v>425</v>
      </c>
      <c r="I234" s="19" t="n">
        <v>532000</v>
      </c>
      <c r="J234" s="8"/>
      <c r="K234" s="8" t="n">
        <f aca="false">I234*26</f>
        <v>13832000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customFormat="false" ht="15.75" hidden="true" customHeight="false" outlineLevel="0" collapsed="false">
      <c r="A235" s="64" t="n">
        <v>42695</v>
      </c>
      <c r="B235" s="8" t="s">
        <v>745</v>
      </c>
      <c r="C235" s="8" t="s">
        <v>626</v>
      </c>
      <c r="D235" s="8"/>
      <c r="E235" s="102" t="n">
        <v>0.604166666666667</v>
      </c>
      <c r="F235" s="102" t="n">
        <v>0.604166666666667</v>
      </c>
      <c r="G235" s="8" t="s">
        <v>425</v>
      </c>
      <c r="H235" s="8" t="s">
        <v>425</v>
      </c>
      <c r="I235" s="19" t="n">
        <v>491000</v>
      </c>
      <c r="J235" s="8"/>
      <c r="K235" s="8" t="n">
        <f aca="false">I235*26</f>
        <v>12766000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customFormat="false" ht="15.75" hidden="true" customHeight="false" outlineLevel="0" collapsed="false">
      <c r="A236" s="64" t="n">
        <v>42696</v>
      </c>
      <c r="B236" s="8" t="s">
        <v>747</v>
      </c>
      <c r="C236" s="8" t="s">
        <v>626</v>
      </c>
      <c r="D236" s="8"/>
      <c r="E236" s="102" t="n">
        <v>0.604166666666667</v>
      </c>
      <c r="F236" s="102" t="n">
        <v>0.604166666666667</v>
      </c>
      <c r="G236" s="8" t="s">
        <v>425</v>
      </c>
      <c r="H236" s="8" t="s">
        <v>425</v>
      </c>
      <c r="I236" s="19" t="n">
        <v>271000</v>
      </c>
      <c r="J236" s="8"/>
      <c r="K236" s="8" t="n">
        <f aca="false">I236*26</f>
        <v>7046000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customFormat="false" ht="15.75" hidden="true" customHeight="false" outlineLevel="0" collapsed="false">
      <c r="A237" s="64" t="n">
        <v>42697</v>
      </c>
      <c r="B237" s="8" t="s">
        <v>749</v>
      </c>
      <c r="C237" s="8" t="s">
        <v>626</v>
      </c>
      <c r="D237" s="8"/>
      <c r="E237" s="102" t="n">
        <v>0.604166666666667</v>
      </c>
      <c r="F237" s="102" t="n">
        <v>0.604166666666667</v>
      </c>
      <c r="G237" s="8" t="s">
        <v>425</v>
      </c>
      <c r="H237" s="8" t="s">
        <v>425</v>
      </c>
      <c r="I237" s="19" t="n">
        <v>520000</v>
      </c>
      <c r="J237" s="8"/>
      <c r="K237" s="8" t="n">
        <f aca="false">I237*26</f>
        <v>13520000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customFormat="false" ht="15.75" hidden="true" customHeight="false" outlineLevel="0" collapsed="false">
      <c r="A238" s="64" t="n">
        <v>42698</v>
      </c>
      <c r="B238" s="8" t="s">
        <v>750</v>
      </c>
      <c r="C238" s="8" t="s">
        <v>626</v>
      </c>
      <c r="D238" s="8"/>
      <c r="E238" s="102" t="n">
        <v>0.604166666666667</v>
      </c>
      <c r="F238" s="102" t="n">
        <v>0.604166666666667</v>
      </c>
      <c r="G238" s="8" t="s">
        <v>425</v>
      </c>
      <c r="H238" s="8" t="s">
        <v>425</v>
      </c>
      <c r="I238" s="19" t="n">
        <v>244000</v>
      </c>
      <c r="J238" s="8"/>
      <c r="K238" s="8" t="n">
        <f aca="false">I238*26</f>
        <v>6344000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customFormat="false" ht="15.75" hidden="false" customHeight="false" outlineLevel="0" collapsed="false">
      <c r="A239" s="64" t="n">
        <v>42699</v>
      </c>
      <c r="B239" s="8" t="s">
        <v>751</v>
      </c>
      <c r="C239" s="8" t="s">
        <v>626</v>
      </c>
      <c r="D239" s="8"/>
      <c r="E239" s="102" t="n">
        <v>0.625</v>
      </c>
      <c r="F239" s="102" t="n">
        <v>0.625</v>
      </c>
      <c r="G239" s="8" t="s">
        <v>425</v>
      </c>
      <c r="H239" s="8" t="s">
        <v>425</v>
      </c>
      <c r="I239" s="19" t="n">
        <v>275000</v>
      </c>
      <c r="J239" s="8"/>
      <c r="K239" s="8" t="n">
        <f aca="false">I239*26</f>
        <v>7150000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customFormat="false" ht="15.75" hidden="true" customHeight="false" outlineLevel="0" collapsed="false">
      <c r="A240" s="64" t="n">
        <v>42700</v>
      </c>
      <c r="B240" s="8" t="s">
        <v>743</v>
      </c>
      <c r="C240" s="8" t="s">
        <v>626</v>
      </c>
      <c r="D240" s="8"/>
      <c r="E240" s="102" t="n">
        <v>0.375</v>
      </c>
      <c r="F240" s="102" t="n">
        <v>0.375</v>
      </c>
      <c r="G240" s="8" t="s">
        <v>427</v>
      </c>
      <c r="H240" s="8" t="s">
        <v>427</v>
      </c>
      <c r="I240" s="19" t="n">
        <v>431000</v>
      </c>
      <c r="J240" s="8"/>
      <c r="K240" s="8" t="n">
        <f aca="false">I240*26</f>
        <v>11206000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customFormat="false" ht="15.75" hidden="true" customHeight="false" outlineLevel="0" collapsed="false">
      <c r="A241" s="64" t="n">
        <v>42701</v>
      </c>
      <c r="B241" s="8" t="s">
        <v>744</v>
      </c>
      <c r="C241" s="8" t="s">
        <v>626</v>
      </c>
      <c r="D241" s="8"/>
      <c r="E241" s="102" t="n">
        <v>0.375</v>
      </c>
      <c r="F241" s="102" t="n">
        <v>0.375</v>
      </c>
      <c r="G241" s="8" t="s">
        <v>428</v>
      </c>
      <c r="H241" s="8" t="s">
        <v>428</v>
      </c>
      <c r="I241" s="19" t="n">
        <v>928000</v>
      </c>
      <c r="J241" s="8"/>
      <c r="K241" s="8" t="n">
        <f aca="false">I241*26</f>
        <v>24128000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customFormat="false" ht="15.75" hidden="true" customHeight="false" outlineLevel="0" collapsed="false">
      <c r="A242" s="64" t="n">
        <v>42702</v>
      </c>
      <c r="B242" s="8" t="s">
        <v>745</v>
      </c>
      <c r="C242" s="8" t="s">
        <v>626</v>
      </c>
      <c r="D242" s="8"/>
      <c r="E242" s="102" t="n">
        <v>0.604166666666667</v>
      </c>
      <c r="F242" s="102" t="n">
        <v>0.604166666666667</v>
      </c>
      <c r="G242" s="8" t="s">
        <v>427</v>
      </c>
      <c r="H242" s="8" t="s">
        <v>427</v>
      </c>
      <c r="I242" s="19" t="n">
        <v>421000</v>
      </c>
      <c r="J242" s="8"/>
      <c r="K242" s="8" t="n">
        <f aca="false">I242*26</f>
        <v>10946000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customFormat="false" ht="15.75" hidden="true" customHeight="false" outlineLevel="0" collapsed="false">
      <c r="A243" s="64" t="n">
        <v>42703</v>
      </c>
      <c r="B243" s="8" t="s">
        <v>747</v>
      </c>
      <c r="C243" s="8" t="s">
        <v>626</v>
      </c>
      <c r="D243" s="8"/>
      <c r="E243" s="102" t="n">
        <v>0.604166666666667</v>
      </c>
      <c r="F243" s="102" t="n">
        <v>0.604166666666667</v>
      </c>
      <c r="G243" s="8" t="s">
        <v>427</v>
      </c>
      <c r="H243" s="8" t="s">
        <v>427</v>
      </c>
      <c r="I243" s="19" t="n">
        <v>443000</v>
      </c>
      <c r="J243" s="8"/>
      <c r="K243" s="8" t="n">
        <f aca="false">I243*26</f>
        <v>11518000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customFormat="false" ht="15.75" hidden="true" customHeight="false" outlineLevel="0" collapsed="false">
      <c r="A244" s="64" t="n">
        <v>42704</v>
      </c>
      <c r="B244" s="8" t="s">
        <v>749</v>
      </c>
      <c r="C244" s="8" t="s">
        <v>626</v>
      </c>
      <c r="D244" s="8"/>
      <c r="E244" s="102" t="n">
        <v>0.604166666666667</v>
      </c>
      <c r="F244" s="102" t="n">
        <v>0.604166666666667</v>
      </c>
      <c r="G244" s="8" t="s">
        <v>427</v>
      </c>
      <c r="H244" s="8" t="s">
        <v>427</v>
      </c>
      <c r="I244" s="19" t="n">
        <v>535000</v>
      </c>
      <c r="J244" s="8"/>
      <c r="K244" s="8" t="n">
        <f aca="false">I244*26</f>
        <v>13910000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customFormat="false" ht="15.75" hidden="true" customHeight="false" outlineLevel="0" collapsed="false">
      <c r="A245" s="64" t="n">
        <v>42705</v>
      </c>
      <c r="B245" s="8" t="s">
        <v>750</v>
      </c>
      <c r="C245" s="8" t="s">
        <v>626</v>
      </c>
      <c r="D245" s="8"/>
      <c r="E245" s="102" t="n">
        <v>0.604166666666667</v>
      </c>
      <c r="F245" s="102" t="n">
        <v>0.604166666666667</v>
      </c>
      <c r="G245" s="8" t="s">
        <v>427</v>
      </c>
      <c r="H245" s="8" t="s">
        <v>427</v>
      </c>
      <c r="I245" s="19" t="n">
        <v>531000</v>
      </c>
      <c r="J245" s="8"/>
      <c r="K245" s="8" t="n">
        <f aca="false">I245*26</f>
        <v>13806000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customFormat="false" ht="15.75" hidden="false" customHeight="false" outlineLevel="0" collapsed="false">
      <c r="A246" s="64" t="n">
        <v>42706</v>
      </c>
      <c r="B246" s="8" t="s">
        <v>751</v>
      </c>
      <c r="C246" s="8" t="s">
        <v>626</v>
      </c>
      <c r="D246" s="8"/>
      <c r="E246" s="102" t="n">
        <v>0.625</v>
      </c>
      <c r="F246" s="102" t="n">
        <v>0.625</v>
      </c>
      <c r="G246" s="8" t="s">
        <v>427</v>
      </c>
      <c r="H246" s="8" t="s">
        <v>427</v>
      </c>
      <c r="I246" s="19" t="n">
        <v>500000</v>
      </c>
      <c r="J246" s="8"/>
      <c r="K246" s="8" t="n">
        <f aca="false">I246*26</f>
        <v>13000000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customFormat="false" ht="15.75" hidden="true" customHeight="false" outlineLevel="0" collapsed="false">
      <c r="A247" s="64" t="n">
        <v>42707</v>
      </c>
      <c r="B247" s="8" t="s">
        <v>743</v>
      </c>
      <c r="C247" s="8" t="s">
        <v>626</v>
      </c>
      <c r="D247" s="8"/>
      <c r="E247" s="102" t="n">
        <v>0.375</v>
      </c>
      <c r="F247" s="102" t="n">
        <v>0.375</v>
      </c>
      <c r="G247" s="8" t="s">
        <v>429</v>
      </c>
      <c r="H247" s="8" t="s">
        <v>429</v>
      </c>
      <c r="I247" s="19" t="n">
        <v>440000</v>
      </c>
      <c r="J247" s="8"/>
      <c r="K247" s="8" t="n">
        <f aca="false">I247*26</f>
        <v>11440000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customFormat="false" ht="15.75" hidden="true" customHeight="false" outlineLevel="0" collapsed="false">
      <c r="A248" s="64" t="n">
        <v>42708</v>
      </c>
      <c r="B248" s="8" t="s">
        <v>744</v>
      </c>
      <c r="C248" s="8" t="s">
        <v>626</v>
      </c>
      <c r="D248" s="8"/>
      <c r="E248" s="102" t="n">
        <v>0.375</v>
      </c>
      <c r="F248" s="102" t="n">
        <v>0.375</v>
      </c>
      <c r="G248" s="8" t="s">
        <v>430</v>
      </c>
      <c r="H248" s="8" t="s">
        <v>430</v>
      </c>
      <c r="I248" s="19" t="n">
        <v>532000</v>
      </c>
      <c r="J248" s="8"/>
      <c r="K248" s="8" t="n">
        <f aca="false">I248*26</f>
        <v>13832000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customFormat="false" ht="15.75" hidden="true" customHeight="false" outlineLevel="0" collapsed="false">
      <c r="A249" s="64" t="n">
        <v>42709</v>
      </c>
      <c r="B249" s="8" t="s">
        <v>745</v>
      </c>
      <c r="C249" s="8" t="s">
        <v>626</v>
      </c>
      <c r="D249" s="8"/>
      <c r="E249" s="102" t="n">
        <v>0.604166666666667</v>
      </c>
      <c r="F249" s="102" t="n">
        <v>0.604166666666667</v>
      </c>
      <c r="G249" s="8" t="s">
        <v>429</v>
      </c>
      <c r="H249" s="8" t="s">
        <v>429</v>
      </c>
      <c r="I249" s="19" t="n">
        <v>527000</v>
      </c>
      <c r="J249" s="8"/>
      <c r="K249" s="8" t="n">
        <f aca="false">I249*26</f>
        <v>13702000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customFormat="false" ht="15.75" hidden="true" customHeight="false" outlineLevel="0" collapsed="false">
      <c r="A250" s="64" t="n">
        <v>42710</v>
      </c>
      <c r="B250" s="8" t="s">
        <v>747</v>
      </c>
      <c r="C250" s="8" t="s">
        <v>626</v>
      </c>
      <c r="D250" s="8"/>
      <c r="E250" s="102" t="n">
        <v>0.604166666666667</v>
      </c>
      <c r="F250" s="102" t="n">
        <v>0.604166666666667</v>
      </c>
      <c r="G250" s="8" t="s">
        <v>429</v>
      </c>
      <c r="H250" s="8" t="s">
        <v>429</v>
      </c>
      <c r="I250" s="19" t="n">
        <v>364000</v>
      </c>
      <c r="J250" s="8"/>
      <c r="K250" s="8" t="n">
        <f aca="false">I250*26</f>
        <v>9464000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customFormat="false" ht="15.75" hidden="true" customHeight="false" outlineLevel="0" collapsed="false">
      <c r="A251" s="64" t="n">
        <v>42711</v>
      </c>
      <c r="B251" s="8" t="s">
        <v>749</v>
      </c>
      <c r="C251" s="8" t="s">
        <v>626</v>
      </c>
      <c r="D251" s="8"/>
      <c r="E251" s="102" t="n">
        <v>0.604166666666667</v>
      </c>
      <c r="F251" s="102" t="n">
        <v>0.604166666666667</v>
      </c>
      <c r="G251" s="8" t="s">
        <v>429</v>
      </c>
      <c r="H251" s="8" t="s">
        <v>429</v>
      </c>
      <c r="I251" s="19" t="n">
        <v>478000</v>
      </c>
      <c r="J251" s="8"/>
      <c r="K251" s="8" t="n">
        <f aca="false">I251*26</f>
        <v>12428000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customFormat="false" ht="15.75" hidden="true" customHeight="false" outlineLevel="0" collapsed="false">
      <c r="A252" s="64" t="n">
        <v>42712</v>
      </c>
      <c r="B252" s="8" t="s">
        <v>750</v>
      </c>
      <c r="C252" s="8" t="s">
        <v>626</v>
      </c>
      <c r="D252" s="8"/>
      <c r="E252" s="102" t="n">
        <v>0.604166666666667</v>
      </c>
      <c r="F252" s="102" t="n">
        <v>0.604166666666667</v>
      </c>
      <c r="G252" s="8" t="s">
        <v>429</v>
      </c>
      <c r="H252" s="8" t="s">
        <v>429</v>
      </c>
      <c r="I252" s="19" t="n">
        <v>477000</v>
      </c>
      <c r="J252" s="8"/>
      <c r="K252" s="8" t="n">
        <f aca="false">I252*26</f>
        <v>12402000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customFormat="false" ht="15.75" hidden="false" customHeight="false" outlineLevel="0" collapsed="false">
      <c r="A253" s="64" t="n">
        <v>42713</v>
      </c>
      <c r="B253" s="8" t="s">
        <v>751</v>
      </c>
      <c r="C253" s="8" t="s">
        <v>626</v>
      </c>
      <c r="D253" s="8"/>
      <c r="E253" s="102" t="n">
        <v>0.625</v>
      </c>
      <c r="F253" s="102" t="n">
        <v>0.625</v>
      </c>
      <c r="G253" s="8" t="s">
        <v>429</v>
      </c>
      <c r="H253" s="8" t="s">
        <v>429</v>
      </c>
      <c r="I253" s="19" t="n">
        <v>550000</v>
      </c>
      <c r="J253" s="8"/>
      <c r="K253" s="8" t="n">
        <f aca="false">I253*26</f>
        <v>14300000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customFormat="false" ht="15.75" hidden="true" customHeight="false" outlineLevel="0" collapsed="false">
      <c r="A254" s="64" t="n">
        <v>42714</v>
      </c>
      <c r="B254" s="8" t="s">
        <v>743</v>
      </c>
      <c r="C254" s="8" t="s">
        <v>626</v>
      </c>
      <c r="D254" s="8"/>
      <c r="E254" s="102" t="n">
        <v>0.375</v>
      </c>
      <c r="F254" s="102" t="n">
        <v>0.375</v>
      </c>
      <c r="G254" s="8" t="s">
        <v>431</v>
      </c>
      <c r="H254" s="8" t="s">
        <v>431</v>
      </c>
      <c r="I254" s="19" t="n">
        <v>402000</v>
      </c>
      <c r="J254" s="8"/>
      <c r="K254" s="8" t="n">
        <f aca="false">I254*26</f>
        <v>10452000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customFormat="false" ht="15.75" hidden="true" customHeight="false" outlineLevel="0" collapsed="false">
      <c r="A255" s="64" t="n">
        <v>42715</v>
      </c>
      <c r="B255" s="8" t="s">
        <v>744</v>
      </c>
      <c r="C255" s="8" t="s">
        <v>626</v>
      </c>
      <c r="D255" s="8"/>
      <c r="E255" s="102" t="n">
        <v>0.375</v>
      </c>
      <c r="F255" s="102" t="n">
        <v>0.375</v>
      </c>
      <c r="G255" s="8" t="s">
        <v>430</v>
      </c>
      <c r="H255" s="8" t="s">
        <v>430</v>
      </c>
      <c r="I255" s="19" t="n">
        <v>424000</v>
      </c>
      <c r="J255" s="8"/>
      <c r="K255" s="8" t="n">
        <f aca="false">I255*26</f>
        <v>11024000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customFormat="false" ht="15.75" hidden="true" customHeight="false" outlineLevel="0" collapsed="false">
      <c r="A256" s="64" t="n">
        <v>42716</v>
      </c>
      <c r="B256" s="8" t="s">
        <v>745</v>
      </c>
      <c r="C256" s="8" t="s">
        <v>626</v>
      </c>
      <c r="D256" s="8"/>
      <c r="E256" s="102" t="n">
        <v>0.604166666666667</v>
      </c>
      <c r="F256" s="102" t="n">
        <v>0.604166666666667</v>
      </c>
      <c r="G256" s="8" t="s">
        <v>429</v>
      </c>
      <c r="H256" s="8" t="s">
        <v>429</v>
      </c>
      <c r="I256" s="19" t="n">
        <v>707000</v>
      </c>
      <c r="J256" s="8"/>
      <c r="K256" s="8" t="n">
        <f aca="false">I256*26</f>
        <v>18382000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customFormat="false" ht="15.75" hidden="true" customHeight="false" outlineLevel="0" collapsed="false">
      <c r="A257" s="64" t="n">
        <v>42717</v>
      </c>
      <c r="B257" s="8" t="s">
        <v>747</v>
      </c>
      <c r="C257" s="8" t="s">
        <v>626</v>
      </c>
      <c r="D257" s="8"/>
      <c r="E257" s="102" t="n">
        <v>0.604166666666667</v>
      </c>
      <c r="F257" s="102" t="n">
        <v>0.604166666666667</v>
      </c>
      <c r="G257" s="8" t="s">
        <v>429</v>
      </c>
      <c r="H257" s="8" t="s">
        <v>429</v>
      </c>
      <c r="I257" s="19" t="n">
        <v>454000</v>
      </c>
      <c r="J257" s="8"/>
      <c r="K257" s="8" t="n">
        <f aca="false">I257*26</f>
        <v>11804000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customFormat="false" ht="15.75" hidden="true" customHeight="false" outlineLevel="0" collapsed="false">
      <c r="A258" s="64" t="n">
        <v>42718</v>
      </c>
      <c r="B258" s="8" t="s">
        <v>749</v>
      </c>
      <c r="C258" s="8" t="s">
        <v>626</v>
      </c>
      <c r="D258" s="8"/>
      <c r="E258" s="102" t="n">
        <v>0.604166666666667</v>
      </c>
      <c r="F258" s="102" t="n">
        <v>0.604166666666667</v>
      </c>
      <c r="G258" s="8" t="s">
        <v>429</v>
      </c>
      <c r="H258" s="8" t="s">
        <v>429</v>
      </c>
      <c r="I258" s="19" t="n">
        <v>724000</v>
      </c>
      <c r="J258" s="8"/>
      <c r="K258" s="8" t="n">
        <f aca="false">I258*26</f>
        <v>18824000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customFormat="false" ht="15.75" hidden="true" customHeight="false" outlineLevel="0" collapsed="false">
      <c r="A259" s="64" t="n">
        <v>42719</v>
      </c>
      <c r="B259" s="8" t="s">
        <v>750</v>
      </c>
      <c r="C259" s="8" t="s">
        <v>626</v>
      </c>
      <c r="D259" s="8"/>
      <c r="E259" s="102" t="n">
        <v>0.604166666666667</v>
      </c>
      <c r="F259" s="102" t="n">
        <v>0.604166666666667</v>
      </c>
      <c r="G259" s="8" t="s">
        <v>429</v>
      </c>
      <c r="H259" s="8" t="s">
        <v>429</v>
      </c>
      <c r="I259" s="19" t="n">
        <v>447000</v>
      </c>
      <c r="J259" s="8"/>
      <c r="K259" s="8" t="n">
        <f aca="false">I259*26</f>
        <v>11622000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customFormat="false" ht="15.75" hidden="false" customHeight="false" outlineLevel="0" collapsed="false">
      <c r="A260" s="64" t="n">
        <v>42720</v>
      </c>
      <c r="B260" s="8" t="s">
        <v>751</v>
      </c>
      <c r="C260" s="8" t="s">
        <v>626</v>
      </c>
      <c r="D260" s="8"/>
      <c r="E260" s="102" t="n">
        <v>0.625</v>
      </c>
      <c r="F260" s="102" t="n">
        <v>0.625</v>
      </c>
      <c r="G260" s="8" t="s">
        <v>429</v>
      </c>
      <c r="H260" s="8" t="s">
        <v>429</v>
      </c>
      <c r="I260" s="19" t="n">
        <v>460000</v>
      </c>
      <c r="J260" s="8"/>
      <c r="K260" s="8" t="n">
        <f aca="false">I260*26</f>
        <v>11960000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customFormat="false" ht="15.75" hidden="true" customHeight="false" outlineLevel="0" collapsed="false">
      <c r="A261" s="64" t="n">
        <v>42721</v>
      </c>
      <c r="B261" s="8" t="s">
        <v>743</v>
      </c>
      <c r="C261" s="8" t="s">
        <v>626</v>
      </c>
      <c r="D261" s="8"/>
      <c r="E261" s="102" t="n">
        <v>0.375</v>
      </c>
      <c r="F261" s="102" t="n">
        <v>0.375</v>
      </c>
      <c r="G261" s="8" t="s">
        <v>431</v>
      </c>
      <c r="H261" s="8" t="s">
        <v>431</v>
      </c>
      <c r="I261" s="19" t="n">
        <v>560000</v>
      </c>
      <c r="J261" s="8"/>
      <c r="K261" s="8" t="n">
        <f aca="false">I261*26</f>
        <v>14560000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customFormat="false" ht="15.75" hidden="true" customHeight="false" outlineLevel="0" collapsed="false">
      <c r="A262" s="64" t="n">
        <v>42722</v>
      </c>
      <c r="B262" s="8" t="s">
        <v>744</v>
      </c>
      <c r="C262" s="8" t="s">
        <v>626</v>
      </c>
      <c r="D262" s="8"/>
      <c r="E262" s="102" t="n">
        <v>0.375</v>
      </c>
      <c r="F262" s="102" t="n">
        <v>0.375</v>
      </c>
      <c r="G262" s="8" t="s">
        <v>432</v>
      </c>
      <c r="H262" s="8" t="s">
        <v>432</v>
      </c>
      <c r="I262" s="19" t="n">
        <v>790000</v>
      </c>
      <c r="J262" s="8"/>
      <c r="K262" s="8" t="n">
        <f aca="false">I262*26</f>
        <v>20540000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customFormat="false" ht="15.75" hidden="true" customHeight="false" outlineLevel="0" collapsed="false">
      <c r="A263" s="64" t="n">
        <v>42723</v>
      </c>
      <c r="B263" s="8" t="s">
        <v>745</v>
      </c>
      <c r="C263" s="8" t="s">
        <v>626</v>
      </c>
      <c r="D263" s="8"/>
      <c r="E263" s="102" t="n">
        <v>0.604166666666667</v>
      </c>
      <c r="F263" s="102" t="n">
        <v>0.604166666666667</v>
      </c>
      <c r="G263" s="8" t="s">
        <v>431</v>
      </c>
      <c r="H263" s="8" t="s">
        <v>431</v>
      </c>
      <c r="I263" s="19" t="n">
        <v>865000</v>
      </c>
      <c r="J263" s="8"/>
      <c r="K263" s="8" t="n">
        <f aca="false">I263*26</f>
        <v>22490000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customFormat="false" ht="15.75" hidden="true" customHeight="false" outlineLevel="0" collapsed="false">
      <c r="A264" s="64" t="n">
        <v>42724</v>
      </c>
      <c r="B264" s="8" t="s">
        <v>747</v>
      </c>
      <c r="C264" s="8" t="s">
        <v>626</v>
      </c>
      <c r="D264" s="8"/>
      <c r="E264" s="102" t="n">
        <v>0.604166666666667</v>
      </c>
      <c r="F264" s="102" t="n">
        <v>0.604166666666667</v>
      </c>
      <c r="G264" s="8" t="s">
        <v>431</v>
      </c>
      <c r="H264" s="8" t="s">
        <v>431</v>
      </c>
      <c r="I264" s="19" t="n">
        <v>236000</v>
      </c>
      <c r="J264" s="8"/>
      <c r="K264" s="8" t="n">
        <f aca="false">I264*26</f>
        <v>6136000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customFormat="false" ht="15.75" hidden="true" customHeight="false" outlineLevel="0" collapsed="false">
      <c r="A265" s="64" t="n">
        <v>42725</v>
      </c>
      <c r="B265" s="8" t="s">
        <v>749</v>
      </c>
      <c r="C265" s="8" t="s">
        <v>626</v>
      </c>
      <c r="D265" s="8"/>
      <c r="E265" s="102" t="n">
        <v>0.604166666666667</v>
      </c>
      <c r="F265" s="102" t="n">
        <v>0.604166666666667</v>
      </c>
      <c r="G265" s="8" t="s">
        <v>431</v>
      </c>
      <c r="H265" s="8" t="s">
        <v>431</v>
      </c>
      <c r="I265" s="19" t="n">
        <v>447000</v>
      </c>
      <c r="J265" s="8"/>
      <c r="K265" s="8" t="n">
        <f aca="false">I265*26</f>
        <v>11622000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customFormat="false" ht="15.75" hidden="true" customHeight="false" outlineLevel="0" collapsed="false">
      <c r="A266" s="64" t="n">
        <v>42726</v>
      </c>
      <c r="B266" s="8" t="s">
        <v>750</v>
      </c>
      <c r="C266" s="8" t="s">
        <v>626</v>
      </c>
      <c r="D266" s="8"/>
      <c r="E266" s="102" t="n">
        <v>0.604166666666667</v>
      </c>
      <c r="F266" s="102" t="n">
        <v>0.604166666666667</v>
      </c>
      <c r="G266" s="8" t="s">
        <v>431</v>
      </c>
      <c r="H266" s="8" t="s">
        <v>431</v>
      </c>
      <c r="I266" s="19" t="n">
        <v>525000</v>
      </c>
      <c r="J266" s="8"/>
      <c r="K266" s="8" t="n">
        <f aca="false">I266*26</f>
        <v>13650000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customFormat="false" ht="15.75" hidden="false" customHeight="false" outlineLevel="0" collapsed="false">
      <c r="A267" s="64" t="n">
        <v>42727</v>
      </c>
      <c r="B267" s="8" t="s">
        <v>751</v>
      </c>
      <c r="C267" s="8" t="s">
        <v>626</v>
      </c>
      <c r="D267" s="8"/>
      <c r="E267" s="102" t="n">
        <v>0.625</v>
      </c>
      <c r="F267" s="102" t="n">
        <v>0.625</v>
      </c>
      <c r="G267" s="8" t="s">
        <v>431</v>
      </c>
      <c r="H267" s="8" t="s">
        <v>431</v>
      </c>
      <c r="I267" s="19" t="n">
        <v>672000</v>
      </c>
      <c r="J267" s="8"/>
      <c r="K267" s="8" t="n">
        <f aca="false">I267*26</f>
        <v>17472000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customFormat="false" ht="15.75" hidden="true" customHeight="false" outlineLevel="0" collapsed="false">
      <c r="A268" s="64" t="n">
        <v>42728</v>
      </c>
      <c r="B268" s="8" t="s">
        <v>743</v>
      </c>
      <c r="C268" s="8" t="s">
        <v>626</v>
      </c>
      <c r="D268" s="8"/>
      <c r="E268" s="102" t="n">
        <v>0.375</v>
      </c>
      <c r="F268" s="102" t="n">
        <v>0.375</v>
      </c>
      <c r="G268" s="8" t="s">
        <v>433</v>
      </c>
      <c r="H268" s="8" t="s">
        <v>433</v>
      </c>
      <c r="I268" s="19" t="n">
        <v>519000</v>
      </c>
      <c r="J268" s="8"/>
      <c r="K268" s="8" t="n">
        <f aca="false">I268*26</f>
        <v>13494000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customFormat="false" ht="15.75" hidden="true" customHeight="false" outlineLevel="0" collapsed="false">
      <c r="A269" s="64" t="n">
        <v>42729</v>
      </c>
      <c r="B269" s="8" t="s">
        <v>744</v>
      </c>
      <c r="C269" s="8" t="s">
        <v>626</v>
      </c>
      <c r="D269" s="8"/>
      <c r="E269" s="102" t="n">
        <v>0.375</v>
      </c>
      <c r="F269" s="102" t="n">
        <v>0.375</v>
      </c>
      <c r="G269" s="8" t="s">
        <v>434</v>
      </c>
      <c r="H269" s="8" t="s">
        <v>434</v>
      </c>
      <c r="I269" s="19" t="n">
        <v>449000</v>
      </c>
      <c r="J269" s="8"/>
      <c r="K269" s="8" t="n">
        <f aca="false">I269*26</f>
        <v>11674000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customFormat="false" ht="15.75" hidden="true" customHeight="false" outlineLevel="0" collapsed="false">
      <c r="A270" s="64" t="n">
        <v>42730</v>
      </c>
      <c r="B270" s="8" t="s">
        <v>745</v>
      </c>
      <c r="C270" s="8" t="s">
        <v>626</v>
      </c>
      <c r="D270" s="8"/>
      <c r="E270" s="102" t="n">
        <v>0.604166666666667</v>
      </c>
      <c r="F270" s="102" t="n">
        <v>0.604166666666667</v>
      </c>
      <c r="G270" s="8" t="s">
        <v>433</v>
      </c>
      <c r="H270" s="8" t="s">
        <v>433</v>
      </c>
      <c r="I270" s="19" t="n">
        <v>423000</v>
      </c>
      <c r="J270" s="8"/>
      <c r="K270" s="8" t="n">
        <f aca="false">I270*26</f>
        <v>10998000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customFormat="false" ht="15.75" hidden="true" customHeight="false" outlineLevel="0" collapsed="false">
      <c r="A271" s="64" t="n">
        <v>42731</v>
      </c>
      <c r="B271" s="8" t="s">
        <v>747</v>
      </c>
      <c r="C271" s="8" t="s">
        <v>626</v>
      </c>
      <c r="D271" s="8"/>
      <c r="E271" s="102" t="n">
        <v>0.604166666666667</v>
      </c>
      <c r="F271" s="102" t="n">
        <v>0.604166666666667</v>
      </c>
      <c r="G271" s="8" t="s">
        <v>433</v>
      </c>
      <c r="H271" s="8" t="s">
        <v>433</v>
      </c>
      <c r="I271" s="19" t="n">
        <v>363000</v>
      </c>
      <c r="J271" s="8"/>
      <c r="K271" s="8" t="n">
        <f aca="false">I271*26</f>
        <v>9438000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customFormat="false" ht="15.75" hidden="true" customHeight="false" outlineLevel="0" collapsed="false">
      <c r="A272" s="64" t="n">
        <v>42732</v>
      </c>
      <c r="B272" s="8" t="s">
        <v>749</v>
      </c>
      <c r="C272" s="8" t="s">
        <v>626</v>
      </c>
      <c r="D272" s="8"/>
      <c r="E272" s="102" t="n">
        <v>0.604166666666667</v>
      </c>
      <c r="F272" s="102" t="n">
        <v>0.604166666666667</v>
      </c>
      <c r="G272" s="8" t="s">
        <v>433</v>
      </c>
      <c r="H272" s="8" t="s">
        <v>433</v>
      </c>
      <c r="I272" s="19" t="n">
        <v>837000</v>
      </c>
      <c r="J272" s="8"/>
      <c r="K272" s="8" t="n">
        <f aca="false">I272*26</f>
        <v>21762000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customFormat="false" ht="15.75" hidden="true" customHeight="false" outlineLevel="0" collapsed="false">
      <c r="A273" s="64" t="n">
        <v>42733</v>
      </c>
      <c r="B273" s="8" t="s">
        <v>750</v>
      </c>
      <c r="C273" s="8" t="s">
        <v>626</v>
      </c>
      <c r="D273" s="8"/>
      <c r="E273" s="102" t="n">
        <v>0.604166666666667</v>
      </c>
      <c r="F273" s="102" t="n">
        <v>0.604166666666667</v>
      </c>
      <c r="G273" s="8" t="s">
        <v>433</v>
      </c>
      <c r="H273" s="8" t="s">
        <v>433</v>
      </c>
      <c r="I273" s="19" t="n">
        <v>262000</v>
      </c>
      <c r="J273" s="8"/>
      <c r="K273" s="8" t="n">
        <f aca="false">I273*26</f>
        <v>6812000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customFormat="false" ht="15.75" hidden="false" customHeight="false" outlineLevel="0" collapsed="false">
      <c r="A274" s="64" t="n">
        <v>42734</v>
      </c>
      <c r="B274" s="8" t="s">
        <v>751</v>
      </c>
      <c r="C274" s="8" t="s">
        <v>626</v>
      </c>
      <c r="D274" s="8"/>
      <c r="E274" s="102" t="n">
        <v>0.625</v>
      </c>
      <c r="F274" s="102" t="n">
        <v>0.625</v>
      </c>
      <c r="G274" s="8" t="s">
        <v>433</v>
      </c>
      <c r="H274" s="8" t="s">
        <v>433</v>
      </c>
      <c r="I274" s="19" t="n">
        <v>505000</v>
      </c>
      <c r="J274" s="8"/>
      <c r="K274" s="8" t="n">
        <f aca="false">I274*26</f>
        <v>13130000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customFormat="false" ht="15.75" hidden="true" customHeight="false" outlineLevel="0" collapsed="false">
      <c r="A275" s="64" t="n">
        <v>42735</v>
      </c>
      <c r="B275" s="8" t="s">
        <v>743</v>
      </c>
      <c r="C275" s="8" t="s">
        <v>626</v>
      </c>
      <c r="D275" s="8"/>
      <c r="E275" s="102" t="n">
        <v>0.375</v>
      </c>
      <c r="F275" s="102" t="n">
        <v>0.375</v>
      </c>
      <c r="G275" s="8" t="s">
        <v>410</v>
      </c>
      <c r="H275" s="8" t="s">
        <v>410</v>
      </c>
      <c r="I275" s="19" t="n">
        <v>832000</v>
      </c>
      <c r="J275" s="8"/>
      <c r="K275" s="8" t="n">
        <f aca="false">I275*26</f>
        <v>21632000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customFormat="false" ht="15.75" hidden="true" customHeight="false" outlineLevel="0" collapsed="false">
      <c r="A276" s="64"/>
      <c r="B276" s="8" t="s">
        <v>744</v>
      </c>
      <c r="C276" s="8"/>
      <c r="D276" s="8"/>
      <c r="E276" s="102"/>
      <c r="F276" s="102"/>
      <c r="G276" s="8"/>
      <c r="H276" s="8"/>
      <c r="I276" s="1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customFormat="false" ht="15.75" hidden="true" customHeight="false" outlineLevel="0" collapsed="false">
      <c r="A277" s="64" t="n">
        <v>42736</v>
      </c>
      <c r="B277" s="8" t="s">
        <v>745</v>
      </c>
      <c r="C277" s="8" t="s">
        <v>626</v>
      </c>
      <c r="D277" s="8"/>
      <c r="E277" s="102" t="n">
        <v>0.375</v>
      </c>
      <c r="F277" s="102" t="n">
        <v>0.375</v>
      </c>
      <c r="G277" s="8" t="s">
        <v>408</v>
      </c>
      <c r="H277" s="8" t="s">
        <v>408</v>
      </c>
      <c r="I277" s="19" t="n">
        <v>757000</v>
      </c>
      <c r="J277" s="93" t="n">
        <f aca="false">AVERAGE(I277:I366)</f>
        <v>638613.6364</v>
      </c>
      <c r="K277" s="8" t="n">
        <f aca="false">I277*26</f>
        <v>19682000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customFormat="false" ht="15.75" hidden="true" customHeight="false" outlineLevel="0" collapsed="false">
      <c r="A278" s="64" t="n">
        <v>42737</v>
      </c>
      <c r="B278" s="8" t="s">
        <v>747</v>
      </c>
      <c r="C278" s="8" t="s">
        <v>626</v>
      </c>
      <c r="D278" s="8"/>
      <c r="E278" s="102" t="n">
        <v>0.604166666666667</v>
      </c>
      <c r="F278" s="102" t="n">
        <v>0.604166666666667</v>
      </c>
      <c r="G278" s="8" t="s">
        <v>410</v>
      </c>
      <c r="H278" s="8" t="s">
        <v>410</v>
      </c>
      <c r="I278" s="19" t="n">
        <v>524000</v>
      </c>
      <c r="J278" s="8"/>
      <c r="K278" s="8" t="n">
        <f aca="false">I278*26</f>
        <v>13624000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customFormat="false" ht="15.75" hidden="true" customHeight="false" outlineLevel="0" collapsed="false">
      <c r="A279" s="64" t="n">
        <v>42738</v>
      </c>
      <c r="B279" s="8" t="s">
        <v>749</v>
      </c>
      <c r="C279" s="8" t="s">
        <v>626</v>
      </c>
      <c r="D279" s="8"/>
      <c r="E279" s="102" t="n">
        <v>0.604166666666667</v>
      </c>
      <c r="F279" s="102" t="n">
        <v>0.604166666666667</v>
      </c>
      <c r="G279" s="8" t="s">
        <v>410</v>
      </c>
      <c r="H279" s="8" t="s">
        <v>410</v>
      </c>
      <c r="I279" s="19" t="n">
        <v>619000</v>
      </c>
      <c r="J279" s="8"/>
      <c r="K279" s="1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customFormat="false" ht="15.75" hidden="true" customHeight="false" outlineLevel="0" collapsed="false">
      <c r="A280" s="64" t="n">
        <v>42739</v>
      </c>
      <c r="B280" s="8" t="s">
        <v>750</v>
      </c>
      <c r="C280" s="8" t="s">
        <v>626</v>
      </c>
      <c r="D280" s="8"/>
      <c r="E280" s="102" t="n">
        <v>0.604166666666667</v>
      </c>
      <c r="F280" s="102" t="n">
        <v>0.604166666666667</v>
      </c>
      <c r="G280" s="8" t="s">
        <v>410</v>
      </c>
      <c r="H280" s="8" t="s">
        <v>410</v>
      </c>
      <c r="I280" s="19" t="n">
        <v>585000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customFormat="false" ht="15.75" hidden="false" customHeight="false" outlineLevel="0" collapsed="false">
      <c r="A281" s="64" t="n">
        <v>42740</v>
      </c>
      <c r="B281" s="8" t="s">
        <v>751</v>
      </c>
      <c r="C281" s="8" t="s">
        <v>626</v>
      </c>
      <c r="D281" s="8"/>
      <c r="E281" s="102" t="n">
        <v>0.604166666666667</v>
      </c>
      <c r="F281" s="102" t="n">
        <v>0.604166666666667</v>
      </c>
      <c r="G281" s="8" t="s">
        <v>410</v>
      </c>
      <c r="H281" s="8" t="s">
        <v>410</v>
      </c>
      <c r="I281" s="19" t="n">
        <v>815000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customFormat="false" ht="15.75" hidden="true" customHeight="false" outlineLevel="0" collapsed="false">
      <c r="A282" s="64" t="n">
        <v>42741</v>
      </c>
      <c r="B282" s="8" t="s">
        <v>743</v>
      </c>
      <c r="C282" s="8" t="s">
        <v>626</v>
      </c>
      <c r="D282" s="8"/>
      <c r="E282" s="102" t="n">
        <v>0.625</v>
      </c>
      <c r="F282" s="102" t="n">
        <v>0.625</v>
      </c>
      <c r="G282" s="8" t="s">
        <v>410</v>
      </c>
      <c r="H282" s="8" t="s">
        <v>410</v>
      </c>
      <c r="I282" s="19" t="n">
        <v>362000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customFormat="false" ht="15.75" hidden="true" customHeight="false" outlineLevel="0" collapsed="false">
      <c r="A283" s="64" t="n">
        <v>42742</v>
      </c>
      <c r="B283" s="8" t="s">
        <v>744</v>
      </c>
      <c r="C283" s="8" t="s">
        <v>626</v>
      </c>
      <c r="D283" s="8"/>
      <c r="E283" s="102" t="n">
        <v>0.375</v>
      </c>
      <c r="F283" s="102" t="n">
        <v>0.375</v>
      </c>
      <c r="G283" s="8" t="s">
        <v>411</v>
      </c>
      <c r="H283" s="8" t="s">
        <v>411</v>
      </c>
      <c r="I283" s="19" t="n">
        <v>508000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customFormat="false" ht="15.75" hidden="true" customHeight="false" outlineLevel="0" collapsed="false">
      <c r="A284" s="64" t="n">
        <v>42743</v>
      </c>
      <c r="B284" s="8" t="s">
        <v>745</v>
      </c>
      <c r="C284" s="8" t="s">
        <v>626</v>
      </c>
      <c r="D284" s="8"/>
      <c r="E284" s="102" t="n">
        <v>0.375</v>
      </c>
      <c r="F284" s="102" t="n">
        <v>0.375</v>
      </c>
      <c r="G284" s="8" t="s">
        <v>412</v>
      </c>
      <c r="H284" s="8" t="s">
        <v>412</v>
      </c>
      <c r="I284" s="19" t="n">
        <v>738000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customFormat="false" ht="15.75" hidden="true" customHeight="false" outlineLevel="0" collapsed="false">
      <c r="A285" s="64" t="n">
        <v>42744</v>
      </c>
      <c r="B285" s="8" t="s">
        <v>747</v>
      </c>
      <c r="C285" s="8" t="s">
        <v>626</v>
      </c>
      <c r="D285" s="8"/>
      <c r="E285" s="102" t="n">
        <v>0.604166666666667</v>
      </c>
      <c r="F285" s="102" t="n">
        <v>0.604166666666667</v>
      </c>
      <c r="G285" s="8" t="s">
        <v>411</v>
      </c>
      <c r="H285" s="8" t="s">
        <v>411</v>
      </c>
      <c r="I285" s="19" t="n">
        <v>954000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customFormat="false" ht="15.75" hidden="true" customHeight="false" outlineLevel="0" collapsed="false">
      <c r="A286" s="64" t="n">
        <v>42745</v>
      </c>
      <c r="B286" s="8" t="s">
        <v>749</v>
      </c>
      <c r="C286" s="8" t="s">
        <v>626</v>
      </c>
      <c r="D286" s="8"/>
      <c r="E286" s="102" t="n">
        <v>0.604166666666667</v>
      </c>
      <c r="F286" s="102" t="n">
        <v>0.604166666666667</v>
      </c>
      <c r="G286" s="8" t="s">
        <v>411</v>
      </c>
      <c r="H286" s="8" t="s">
        <v>411</v>
      </c>
      <c r="I286" s="19" t="n">
        <v>511000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customFormat="false" ht="15.75" hidden="true" customHeight="false" outlineLevel="0" collapsed="false">
      <c r="A287" s="64" t="n">
        <v>42746</v>
      </c>
      <c r="B287" s="8" t="s">
        <v>750</v>
      </c>
      <c r="C287" s="8" t="s">
        <v>626</v>
      </c>
      <c r="D287" s="8"/>
      <c r="E287" s="102" t="n">
        <v>0.604166666666667</v>
      </c>
      <c r="F287" s="102" t="n">
        <v>0.604166666666667</v>
      </c>
      <c r="G287" s="8" t="s">
        <v>411</v>
      </c>
      <c r="H287" s="8" t="s">
        <v>411</v>
      </c>
      <c r="I287" s="19" t="n">
        <v>289000</v>
      </c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customFormat="false" ht="15.75" hidden="false" customHeight="false" outlineLevel="0" collapsed="false">
      <c r="A288" s="64" t="n">
        <v>42747</v>
      </c>
      <c r="B288" s="8" t="s">
        <v>751</v>
      </c>
      <c r="C288" s="8" t="s">
        <v>626</v>
      </c>
      <c r="D288" s="8"/>
      <c r="E288" s="102" t="n">
        <v>0.604166666666667</v>
      </c>
      <c r="F288" s="102" t="n">
        <v>0.604166666666667</v>
      </c>
      <c r="G288" s="8" t="s">
        <v>411</v>
      </c>
      <c r="H288" s="8" t="s">
        <v>411</v>
      </c>
      <c r="I288" s="19" t="n">
        <v>817000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customFormat="false" ht="15.75" hidden="true" customHeight="false" outlineLevel="0" collapsed="false">
      <c r="A289" s="64" t="n">
        <v>42748</v>
      </c>
      <c r="B289" s="8" t="s">
        <v>743</v>
      </c>
      <c r="C289" s="8" t="s">
        <v>626</v>
      </c>
      <c r="D289" s="8"/>
      <c r="E289" s="102" t="n">
        <v>0.625</v>
      </c>
      <c r="F289" s="102" t="n">
        <v>0.625</v>
      </c>
      <c r="G289" s="8" t="s">
        <v>411</v>
      </c>
      <c r="H289" s="8" t="s">
        <v>411</v>
      </c>
      <c r="I289" s="19" t="n">
        <v>333000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customFormat="false" ht="15.75" hidden="true" customHeight="false" outlineLevel="0" collapsed="false">
      <c r="A290" s="64" t="n">
        <v>42749</v>
      </c>
      <c r="B290" s="8" t="s">
        <v>744</v>
      </c>
      <c r="C290" s="8" t="s">
        <v>626</v>
      </c>
      <c r="D290" s="8"/>
      <c r="E290" s="102" t="n">
        <v>0.375</v>
      </c>
      <c r="F290" s="102" t="n">
        <v>0.375</v>
      </c>
      <c r="G290" s="8" t="s">
        <v>413</v>
      </c>
      <c r="H290" s="8" t="s">
        <v>413</v>
      </c>
      <c r="I290" s="19" t="n">
        <v>484000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customFormat="false" ht="15.75" hidden="true" customHeight="false" outlineLevel="0" collapsed="false">
      <c r="A291" s="64" t="n">
        <v>42750</v>
      </c>
      <c r="B291" s="8" t="s">
        <v>745</v>
      </c>
      <c r="C291" s="8" t="s">
        <v>626</v>
      </c>
      <c r="D291" s="8"/>
      <c r="E291" s="102" t="n">
        <v>0.375</v>
      </c>
      <c r="F291" s="102" t="n">
        <v>0.375</v>
      </c>
      <c r="G291" s="8" t="s">
        <v>414</v>
      </c>
      <c r="H291" s="8" t="s">
        <v>414</v>
      </c>
      <c r="I291" s="19" t="n">
        <v>803000</v>
      </c>
      <c r="J291" s="8"/>
      <c r="K291" s="1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customFormat="false" ht="15.75" hidden="true" customHeight="false" outlineLevel="0" collapsed="false">
      <c r="A292" s="64" t="n">
        <v>42751</v>
      </c>
      <c r="B292" s="8" t="s">
        <v>747</v>
      </c>
      <c r="C292" s="8" t="s">
        <v>626</v>
      </c>
      <c r="D292" s="8"/>
      <c r="E292" s="102" t="n">
        <v>0.604166666666667</v>
      </c>
      <c r="F292" s="102" t="n">
        <v>0.604166666666667</v>
      </c>
      <c r="G292" s="8" t="s">
        <v>413</v>
      </c>
      <c r="H292" s="8" t="s">
        <v>413</v>
      </c>
      <c r="I292" s="19" t="n">
        <v>420000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customFormat="false" ht="15.75" hidden="true" customHeight="false" outlineLevel="0" collapsed="false">
      <c r="A293" s="64" t="n">
        <v>42752</v>
      </c>
      <c r="B293" s="8" t="s">
        <v>749</v>
      </c>
      <c r="C293" s="8" t="s">
        <v>626</v>
      </c>
      <c r="D293" s="8"/>
      <c r="E293" s="102" t="n">
        <v>0.604166666666667</v>
      </c>
      <c r="F293" s="102" t="n">
        <v>0.604166666666667</v>
      </c>
      <c r="G293" s="8" t="s">
        <v>413</v>
      </c>
      <c r="H293" s="8" t="s">
        <v>413</v>
      </c>
      <c r="I293" s="19" t="n">
        <v>573000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customFormat="false" ht="15.75" hidden="true" customHeight="false" outlineLevel="0" collapsed="false">
      <c r="A294" s="64" t="n">
        <v>42753</v>
      </c>
      <c r="B294" s="8" t="s">
        <v>750</v>
      </c>
      <c r="C294" s="8" t="s">
        <v>626</v>
      </c>
      <c r="D294" s="8"/>
      <c r="E294" s="102" t="n">
        <v>0.604166666666667</v>
      </c>
      <c r="F294" s="102" t="n">
        <v>0.604166666666667</v>
      </c>
      <c r="G294" s="8" t="s">
        <v>413</v>
      </c>
      <c r="H294" s="8" t="s">
        <v>413</v>
      </c>
      <c r="I294" s="19" t="n">
        <v>628000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customFormat="false" ht="15.75" hidden="false" customHeight="false" outlineLevel="0" collapsed="false">
      <c r="A295" s="64" t="n">
        <v>42754</v>
      </c>
      <c r="B295" s="8" t="s">
        <v>751</v>
      </c>
      <c r="C295" s="8" t="s">
        <v>626</v>
      </c>
      <c r="D295" s="8"/>
      <c r="E295" s="102" t="n">
        <v>0.604166666666667</v>
      </c>
      <c r="F295" s="102" t="n">
        <v>0.604166666666667</v>
      </c>
      <c r="G295" s="8" t="s">
        <v>413</v>
      </c>
      <c r="H295" s="8" t="s">
        <v>413</v>
      </c>
      <c r="I295" s="19" t="n">
        <v>886000</v>
      </c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customFormat="false" ht="15.75" hidden="true" customHeight="false" outlineLevel="0" collapsed="false">
      <c r="A296" s="64" t="n">
        <v>42755</v>
      </c>
      <c r="B296" s="8" t="s">
        <v>743</v>
      </c>
      <c r="C296" s="8" t="s">
        <v>626</v>
      </c>
      <c r="D296" s="8"/>
      <c r="E296" s="102" t="n">
        <v>0.625</v>
      </c>
      <c r="F296" s="102" t="n">
        <v>0.625</v>
      </c>
      <c r="G296" s="8" t="s">
        <v>413</v>
      </c>
      <c r="H296" s="8" t="s">
        <v>413</v>
      </c>
      <c r="I296" s="19" t="n">
        <v>666000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customFormat="false" ht="15.75" hidden="true" customHeight="false" outlineLevel="0" collapsed="false">
      <c r="A297" s="64" t="n">
        <v>42756</v>
      </c>
      <c r="B297" s="8" t="s">
        <v>744</v>
      </c>
      <c r="C297" s="8" t="s">
        <v>626</v>
      </c>
      <c r="D297" s="8"/>
      <c r="E297" s="102" t="n">
        <v>0.375</v>
      </c>
      <c r="F297" s="102" t="n">
        <v>0.375</v>
      </c>
      <c r="G297" s="8" t="s">
        <v>415</v>
      </c>
      <c r="H297" s="8" t="s">
        <v>415</v>
      </c>
      <c r="I297" s="19" t="n">
        <v>354000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customFormat="false" ht="15.75" hidden="true" customHeight="false" outlineLevel="0" collapsed="false">
      <c r="A298" s="64" t="n">
        <v>42757</v>
      </c>
      <c r="B298" s="8" t="s">
        <v>745</v>
      </c>
      <c r="C298" s="8" t="s">
        <v>626</v>
      </c>
      <c r="D298" s="8"/>
      <c r="E298" s="102" t="n">
        <v>0.375</v>
      </c>
      <c r="F298" s="102" t="n">
        <v>0.375</v>
      </c>
      <c r="G298" s="8" t="s">
        <v>416</v>
      </c>
      <c r="H298" s="8" t="s">
        <v>416</v>
      </c>
      <c r="I298" s="19" t="n">
        <v>690000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customFormat="false" ht="15.75" hidden="true" customHeight="false" outlineLevel="0" collapsed="false">
      <c r="A299" s="64" t="n">
        <v>42758</v>
      </c>
      <c r="B299" s="8" t="s">
        <v>747</v>
      </c>
      <c r="C299" s="8" t="s">
        <v>626</v>
      </c>
      <c r="D299" s="8"/>
      <c r="E299" s="102" t="n">
        <v>0.604166666666667</v>
      </c>
      <c r="F299" s="102" t="n">
        <v>0.604166666666667</v>
      </c>
      <c r="G299" s="8" t="s">
        <v>415</v>
      </c>
      <c r="H299" s="8" t="s">
        <v>415</v>
      </c>
      <c r="I299" s="19" t="n">
        <v>200000</v>
      </c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customFormat="false" ht="15.75" hidden="true" customHeight="false" outlineLevel="0" collapsed="false">
      <c r="A300" s="64" t="n">
        <v>42759</v>
      </c>
      <c r="B300" s="8" t="s">
        <v>749</v>
      </c>
      <c r="C300" s="8" t="s">
        <v>626</v>
      </c>
      <c r="D300" s="8"/>
      <c r="E300" s="102" t="n">
        <v>0.604166666666667</v>
      </c>
      <c r="F300" s="102" t="n">
        <v>0.604166666666667</v>
      </c>
      <c r="G300" s="8" t="s">
        <v>415</v>
      </c>
      <c r="H300" s="8" t="s">
        <v>415</v>
      </c>
      <c r="I300" s="19" t="n">
        <v>683000</v>
      </c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customFormat="false" ht="15.75" hidden="true" customHeight="false" outlineLevel="0" collapsed="false">
      <c r="A301" s="64" t="n">
        <v>42760</v>
      </c>
      <c r="B301" s="8" t="s">
        <v>750</v>
      </c>
      <c r="C301" s="8" t="s">
        <v>626</v>
      </c>
      <c r="D301" s="8"/>
      <c r="E301" s="102" t="n">
        <v>0.604166666666667</v>
      </c>
      <c r="F301" s="102" t="n">
        <v>0.604166666666667</v>
      </c>
      <c r="G301" s="8" t="s">
        <v>415</v>
      </c>
      <c r="H301" s="8" t="s">
        <v>415</v>
      </c>
      <c r="I301" s="19" t="n">
        <v>726000</v>
      </c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customFormat="false" ht="15.75" hidden="false" customHeight="false" outlineLevel="0" collapsed="false">
      <c r="A302" s="64" t="n">
        <v>42761</v>
      </c>
      <c r="B302" s="8" t="s">
        <v>751</v>
      </c>
      <c r="C302" s="8" t="s">
        <v>626</v>
      </c>
      <c r="D302" s="8"/>
      <c r="E302" s="102" t="n">
        <v>0.604166666666667</v>
      </c>
      <c r="F302" s="102" t="n">
        <v>0.604166666666667</v>
      </c>
      <c r="G302" s="8" t="s">
        <v>415</v>
      </c>
      <c r="H302" s="8" t="s">
        <v>415</v>
      </c>
      <c r="I302" s="19" t="n">
        <v>603000</v>
      </c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customFormat="false" ht="15.75" hidden="true" customHeight="false" outlineLevel="0" collapsed="false">
      <c r="A303" s="64" t="n">
        <v>42762</v>
      </c>
      <c r="B303" s="8" t="s">
        <v>743</v>
      </c>
      <c r="C303" s="8" t="s">
        <v>626</v>
      </c>
      <c r="D303" s="8"/>
      <c r="E303" s="102" t="n">
        <v>0.625</v>
      </c>
      <c r="F303" s="102" t="n">
        <v>0.625</v>
      </c>
      <c r="G303" s="8" t="s">
        <v>415</v>
      </c>
      <c r="H303" s="8" t="s">
        <v>415</v>
      </c>
      <c r="I303" s="19" t="n">
        <v>842000</v>
      </c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customFormat="false" ht="15.75" hidden="true" customHeight="false" outlineLevel="0" collapsed="false">
      <c r="A304" s="64" t="n">
        <v>42763</v>
      </c>
      <c r="B304" s="8" t="s">
        <v>744</v>
      </c>
      <c r="C304" s="8" t="s">
        <v>626</v>
      </c>
      <c r="D304" s="8"/>
      <c r="E304" s="102" t="n">
        <v>0.375</v>
      </c>
      <c r="F304" s="102" t="n">
        <v>0.375</v>
      </c>
      <c r="G304" s="8" t="s">
        <v>417</v>
      </c>
      <c r="H304" s="8" t="s">
        <v>417</v>
      </c>
      <c r="I304" s="19" t="n">
        <v>1064000</v>
      </c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customFormat="false" ht="15.75" hidden="true" customHeight="false" outlineLevel="0" collapsed="false">
      <c r="A305" s="64" t="n">
        <v>42764</v>
      </c>
      <c r="B305" s="8" t="s">
        <v>745</v>
      </c>
      <c r="C305" s="8" t="s">
        <v>626</v>
      </c>
      <c r="D305" s="8"/>
      <c r="E305" s="102" t="n">
        <v>0.375</v>
      </c>
      <c r="F305" s="102" t="n">
        <v>0.375</v>
      </c>
      <c r="G305" s="8" t="s">
        <v>418</v>
      </c>
      <c r="H305" s="8" t="s">
        <v>418</v>
      </c>
      <c r="I305" s="19" t="n">
        <v>589000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customFormat="false" ht="15.75" hidden="true" customHeight="false" outlineLevel="0" collapsed="false">
      <c r="A306" s="64" t="n">
        <v>42765</v>
      </c>
      <c r="B306" s="8" t="s">
        <v>747</v>
      </c>
      <c r="C306" s="8" t="s">
        <v>626</v>
      </c>
      <c r="D306" s="8"/>
      <c r="E306" s="102" t="n">
        <v>0.604166666666667</v>
      </c>
      <c r="F306" s="102" t="n">
        <v>0.604166666666667</v>
      </c>
      <c r="G306" s="8" t="s">
        <v>417</v>
      </c>
      <c r="H306" s="8" t="s">
        <v>417</v>
      </c>
      <c r="I306" s="19" t="n">
        <v>276000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customFormat="false" ht="15.75" hidden="true" customHeight="false" outlineLevel="0" collapsed="false">
      <c r="A307" s="64" t="n">
        <v>42766</v>
      </c>
      <c r="B307" s="8" t="s">
        <v>749</v>
      </c>
      <c r="C307" s="8" t="s">
        <v>626</v>
      </c>
      <c r="D307" s="8"/>
      <c r="E307" s="102" t="n">
        <v>0.604166666666667</v>
      </c>
      <c r="F307" s="102" t="n">
        <v>0.604166666666667</v>
      </c>
      <c r="G307" s="8" t="s">
        <v>417</v>
      </c>
      <c r="H307" s="8" t="s">
        <v>417</v>
      </c>
      <c r="I307" s="19" t="n">
        <v>507000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customFormat="false" ht="15.75" hidden="true" customHeight="false" outlineLevel="0" collapsed="false">
      <c r="A308" s="64" t="n">
        <v>42767</v>
      </c>
      <c r="B308" s="8" t="s">
        <v>750</v>
      </c>
      <c r="C308" s="8" t="s">
        <v>626</v>
      </c>
      <c r="D308" s="8"/>
      <c r="E308" s="102" t="n">
        <v>0.604166666666667</v>
      </c>
      <c r="F308" s="102" t="n">
        <v>0.604166666666667</v>
      </c>
      <c r="G308" s="8" t="s">
        <v>417</v>
      </c>
      <c r="H308" s="8" t="s">
        <v>417</v>
      </c>
      <c r="I308" s="19" t="n">
        <v>382000</v>
      </c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customFormat="false" ht="15.75" hidden="false" customHeight="false" outlineLevel="0" collapsed="false">
      <c r="A309" s="64" t="n">
        <v>42768</v>
      </c>
      <c r="B309" s="8" t="s">
        <v>751</v>
      </c>
      <c r="C309" s="8" t="s">
        <v>626</v>
      </c>
      <c r="D309" s="8"/>
      <c r="E309" s="102" t="n">
        <v>0.604166666666667</v>
      </c>
      <c r="F309" s="102" t="n">
        <v>0.604166666666667</v>
      </c>
      <c r="G309" s="8" t="s">
        <v>417</v>
      </c>
      <c r="H309" s="8" t="s">
        <v>417</v>
      </c>
      <c r="I309" s="19" t="n">
        <v>677000</v>
      </c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customFormat="false" ht="15.75" hidden="true" customHeight="false" outlineLevel="0" collapsed="false">
      <c r="A310" s="64" t="n">
        <v>42769</v>
      </c>
      <c r="B310" s="8" t="s">
        <v>743</v>
      </c>
      <c r="C310" s="8" t="s">
        <v>626</v>
      </c>
      <c r="D310" s="8"/>
      <c r="E310" s="102" t="n">
        <v>0.625</v>
      </c>
      <c r="F310" s="102" t="n">
        <v>0.625</v>
      </c>
      <c r="G310" s="8" t="s">
        <v>417</v>
      </c>
      <c r="H310" s="8" t="s">
        <v>417</v>
      </c>
      <c r="I310" s="19" t="n">
        <v>540000</v>
      </c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customFormat="false" ht="15.75" hidden="true" customHeight="false" outlineLevel="0" collapsed="false">
      <c r="A311" s="64" t="n">
        <v>42770</v>
      </c>
      <c r="B311" s="8" t="s">
        <v>744</v>
      </c>
      <c r="C311" s="8" t="s">
        <v>626</v>
      </c>
      <c r="D311" s="8"/>
      <c r="E311" s="102" t="n">
        <v>0.375</v>
      </c>
      <c r="F311" s="102" t="n">
        <v>0.375</v>
      </c>
      <c r="G311" s="8" t="s">
        <v>419</v>
      </c>
      <c r="H311" s="8" t="s">
        <v>419</v>
      </c>
      <c r="I311" s="19" t="n">
        <v>866000</v>
      </c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customFormat="false" ht="15.75" hidden="true" customHeight="false" outlineLevel="0" collapsed="false">
      <c r="A312" s="64" t="n">
        <v>42771</v>
      </c>
      <c r="B312" s="8" t="s">
        <v>745</v>
      </c>
      <c r="C312" s="8" t="s">
        <v>626</v>
      </c>
      <c r="D312" s="8"/>
      <c r="E312" s="102" t="n">
        <v>0.375</v>
      </c>
      <c r="F312" s="102" t="n">
        <v>0.375</v>
      </c>
      <c r="G312" s="8" t="s">
        <v>420</v>
      </c>
      <c r="H312" s="8" t="s">
        <v>420</v>
      </c>
      <c r="I312" s="19" t="n">
        <v>399000</v>
      </c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customFormat="false" ht="15.75" hidden="true" customHeight="false" outlineLevel="0" collapsed="false">
      <c r="A313" s="64" t="n">
        <v>42772</v>
      </c>
      <c r="B313" s="8" t="s">
        <v>747</v>
      </c>
      <c r="C313" s="8" t="s">
        <v>626</v>
      </c>
      <c r="D313" s="8"/>
      <c r="E313" s="102" t="n">
        <v>0.604166666666667</v>
      </c>
      <c r="F313" s="102" t="n">
        <v>0.604166666666667</v>
      </c>
      <c r="G313" s="8" t="s">
        <v>419</v>
      </c>
      <c r="H313" s="8" t="s">
        <v>419</v>
      </c>
      <c r="I313" s="19" t="n">
        <v>834000</v>
      </c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customFormat="false" ht="15.75" hidden="true" customHeight="false" outlineLevel="0" collapsed="false">
      <c r="A314" s="64" t="n">
        <v>42773</v>
      </c>
      <c r="B314" s="8" t="s">
        <v>749</v>
      </c>
      <c r="C314" s="8" t="s">
        <v>626</v>
      </c>
      <c r="D314" s="8"/>
      <c r="E314" s="102" t="n">
        <v>0.604166666666667</v>
      </c>
      <c r="F314" s="102" t="n">
        <v>0.604166666666667</v>
      </c>
      <c r="G314" s="8" t="s">
        <v>419</v>
      </c>
      <c r="H314" s="8" t="s">
        <v>419</v>
      </c>
      <c r="I314" s="19" t="n">
        <v>408000</v>
      </c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customFormat="false" ht="15.75" hidden="true" customHeight="false" outlineLevel="0" collapsed="false">
      <c r="A315" s="64" t="n">
        <v>42774</v>
      </c>
      <c r="B315" s="8" t="s">
        <v>750</v>
      </c>
      <c r="C315" s="8" t="s">
        <v>626</v>
      </c>
      <c r="D315" s="8"/>
      <c r="E315" s="102" t="n">
        <v>0.604166666666667</v>
      </c>
      <c r="F315" s="102" t="n">
        <v>0.604166666666667</v>
      </c>
      <c r="G315" s="8" t="s">
        <v>419</v>
      </c>
      <c r="H315" s="8" t="s">
        <v>419</v>
      </c>
      <c r="I315" s="19" t="n">
        <v>745000</v>
      </c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customFormat="false" ht="15.75" hidden="false" customHeight="false" outlineLevel="0" collapsed="false">
      <c r="A316" s="64" t="n">
        <v>42775</v>
      </c>
      <c r="B316" s="8" t="s">
        <v>751</v>
      </c>
      <c r="C316" s="8" t="s">
        <v>626</v>
      </c>
      <c r="D316" s="8"/>
      <c r="E316" s="102" t="n">
        <v>0.604166666666667</v>
      </c>
      <c r="F316" s="102" t="n">
        <v>0.604166666666667</v>
      </c>
      <c r="G316" s="8" t="s">
        <v>419</v>
      </c>
      <c r="H316" s="8" t="s">
        <v>419</v>
      </c>
      <c r="I316" s="19" t="n">
        <v>990000</v>
      </c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customFormat="false" ht="15.75" hidden="true" customHeight="false" outlineLevel="0" collapsed="false">
      <c r="A317" s="64" t="n">
        <v>42776</v>
      </c>
      <c r="B317" s="8" t="s">
        <v>743</v>
      </c>
      <c r="C317" s="8" t="s">
        <v>626</v>
      </c>
      <c r="D317" s="8"/>
      <c r="E317" s="102" t="n">
        <v>0.625</v>
      </c>
      <c r="F317" s="102" t="n">
        <v>0.625</v>
      </c>
      <c r="G317" s="8" t="s">
        <v>419</v>
      </c>
      <c r="H317" s="8" t="s">
        <v>419</v>
      </c>
      <c r="I317" s="19" t="n">
        <v>543000</v>
      </c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customFormat="false" ht="15.75" hidden="true" customHeight="false" outlineLevel="0" collapsed="false">
      <c r="A318" s="64" t="n">
        <v>42777</v>
      </c>
      <c r="B318" s="8" t="s">
        <v>744</v>
      </c>
      <c r="C318" s="8" t="s">
        <v>626</v>
      </c>
      <c r="D318" s="8"/>
      <c r="E318" s="102" t="n">
        <v>0.375</v>
      </c>
      <c r="F318" s="102" t="n">
        <v>0.375</v>
      </c>
      <c r="G318" s="8" t="s">
        <v>421</v>
      </c>
      <c r="H318" s="8" t="s">
        <v>421</v>
      </c>
      <c r="I318" s="19" t="n">
        <v>870000</v>
      </c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customFormat="false" ht="15.75" hidden="true" customHeight="false" outlineLevel="0" collapsed="false">
      <c r="A319" s="64" t="n">
        <v>42778</v>
      </c>
      <c r="B319" s="8" t="s">
        <v>745</v>
      </c>
      <c r="C319" s="8" t="s">
        <v>626</v>
      </c>
      <c r="D319" s="8"/>
      <c r="E319" s="102" t="n">
        <v>0.375</v>
      </c>
      <c r="F319" s="102" t="n">
        <v>0.375</v>
      </c>
      <c r="G319" s="8" t="s">
        <v>422</v>
      </c>
      <c r="H319" s="8" t="s">
        <v>422</v>
      </c>
      <c r="I319" s="19" t="n">
        <v>929000</v>
      </c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customFormat="false" ht="15.75" hidden="true" customHeight="false" outlineLevel="0" collapsed="false">
      <c r="A320" s="64" t="n">
        <v>42779</v>
      </c>
      <c r="B320" s="8" t="s">
        <v>747</v>
      </c>
      <c r="C320" s="8" t="s">
        <v>626</v>
      </c>
      <c r="D320" s="8"/>
      <c r="E320" s="102" t="n">
        <v>0.604166666666667</v>
      </c>
      <c r="F320" s="102" t="n">
        <v>0.604166666666667</v>
      </c>
      <c r="G320" s="8" t="s">
        <v>421</v>
      </c>
      <c r="H320" s="8" t="s">
        <v>421</v>
      </c>
      <c r="I320" s="19" t="n">
        <v>739000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customFormat="false" ht="15.75" hidden="true" customHeight="false" outlineLevel="0" collapsed="false">
      <c r="A321" s="64" t="n">
        <v>42780</v>
      </c>
      <c r="B321" s="8" t="s">
        <v>749</v>
      </c>
      <c r="C321" s="8" t="s">
        <v>626</v>
      </c>
      <c r="D321" s="8"/>
      <c r="E321" s="102" t="n">
        <v>0.604166666666667</v>
      </c>
      <c r="F321" s="102" t="n">
        <v>0.604166666666667</v>
      </c>
      <c r="G321" s="8" t="s">
        <v>421</v>
      </c>
      <c r="H321" s="8" t="s">
        <v>421</v>
      </c>
      <c r="I321" s="19" t="n">
        <v>672000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customFormat="false" ht="15.75" hidden="true" customHeight="false" outlineLevel="0" collapsed="false">
      <c r="A322" s="64" t="n">
        <v>42781</v>
      </c>
      <c r="B322" s="8" t="s">
        <v>750</v>
      </c>
      <c r="C322" s="8" t="s">
        <v>626</v>
      </c>
      <c r="D322" s="8"/>
      <c r="E322" s="102" t="n">
        <v>0.604166666666667</v>
      </c>
      <c r="F322" s="102" t="n">
        <v>0.604166666666667</v>
      </c>
      <c r="G322" s="8" t="s">
        <v>421</v>
      </c>
      <c r="H322" s="8" t="s">
        <v>421</v>
      </c>
      <c r="I322" s="19" t="n">
        <v>701000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customFormat="false" ht="15.75" hidden="false" customHeight="false" outlineLevel="0" collapsed="false">
      <c r="A323" s="64" t="n">
        <v>42782</v>
      </c>
      <c r="B323" s="8" t="s">
        <v>751</v>
      </c>
      <c r="C323" s="8" t="s">
        <v>626</v>
      </c>
      <c r="D323" s="8"/>
      <c r="E323" s="102" t="n">
        <v>0.604166666666667</v>
      </c>
      <c r="F323" s="102" t="n">
        <v>0.604166666666667</v>
      </c>
      <c r="G323" s="8" t="s">
        <v>421</v>
      </c>
      <c r="H323" s="8" t="s">
        <v>421</v>
      </c>
      <c r="I323" s="19" t="n">
        <v>849000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customFormat="false" ht="15.75" hidden="true" customHeight="false" outlineLevel="0" collapsed="false">
      <c r="A324" s="64" t="n">
        <v>42783</v>
      </c>
      <c r="B324" s="8" t="s">
        <v>743</v>
      </c>
      <c r="C324" s="8" t="s">
        <v>626</v>
      </c>
      <c r="D324" s="8"/>
      <c r="E324" s="102" t="n">
        <v>0.625</v>
      </c>
      <c r="F324" s="102" t="n">
        <v>0.625</v>
      </c>
      <c r="G324" s="8" t="s">
        <v>421</v>
      </c>
      <c r="H324" s="8" t="s">
        <v>421</v>
      </c>
      <c r="I324" s="19" t="n">
        <v>559000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customFormat="false" ht="15.75" hidden="true" customHeight="false" outlineLevel="0" collapsed="false">
      <c r="A325" s="64" t="n">
        <v>42784</v>
      </c>
      <c r="B325" s="8" t="s">
        <v>744</v>
      </c>
      <c r="C325" s="8" t="s">
        <v>626</v>
      </c>
      <c r="D325" s="8"/>
      <c r="E325" s="102" t="n">
        <v>0.375</v>
      </c>
      <c r="F325" s="102" t="n">
        <v>0.375</v>
      </c>
      <c r="G325" s="8" t="s">
        <v>423</v>
      </c>
      <c r="H325" s="8" t="s">
        <v>421</v>
      </c>
      <c r="I325" s="19" t="n">
        <v>935000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customFormat="false" ht="15.75" hidden="true" customHeight="false" outlineLevel="0" collapsed="false">
      <c r="A326" s="64" t="n">
        <v>42785</v>
      </c>
      <c r="B326" s="8" t="s">
        <v>745</v>
      </c>
      <c r="C326" s="8" t="s">
        <v>626</v>
      </c>
      <c r="D326" s="8"/>
      <c r="E326" s="102" t="n">
        <v>0.375</v>
      </c>
      <c r="F326" s="102" t="n">
        <v>0.375</v>
      </c>
      <c r="G326" s="8" t="s">
        <v>424</v>
      </c>
      <c r="H326" s="8" t="s">
        <v>423</v>
      </c>
      <c r="I326" s="19" t="n">
        <v>1251000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customFormat="false" ht="15.75" hidden="true" customHeight="false" outlineLevel="0" collapsed="false">
      <c r="A327" s="64" t="n">
        <v>42786</v>
      </c>
      <c r="B327" s="8" t="s">
        <v>747</v>
      </c>
      <c r="C327" s="8" t="s">
        <v>626</v>
      </c>
      <c r="D327" s="8"/>
      <c r="E327" s="102" t="n">
        <v>0.604166666666667</v>
      </c>
      <c r="F327" s="102" t="n">
        <v>0.604166666666667</v>
      </c>
      <c r="G327" s="8" t="s">
        <v>423</v>
      </c>
      <c r="H327" s="8" t="s">
        <v>424</v>
      </c>
      <c r="I327" s="19" t="n">
        <v>618000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customFormat="false" ht="15.75" hidden="true" customHeight="false" outlineLevel="0" collapsed="false">
      <c r="A328" s="64" t="n">
        <v>42787</v>
      </c>
      <c r="B328" s="8" t="s">
        <v>749</v>
      </c>
      <c r="C328" s="8" t="s">
        <v>626</v>
      </c>
      <c r="D328" s="8"/>
      <c r="E328" s="102" t="n">
        <v>0.604166666666667</v>
      </c>
      <c r="F328" s="102" t="n">
        <v>0.604166666666667</v>
      </c>
      <c r="G328" s="8" t="s">
        <v>423</v>
      </c>
      <c r="H328" s="8" t="s">
        <v>423</v>
      </c>
      <c r="I328" s="19" t="n">
        <v>508000</v>
      </c>
      <c r="J328" s="8"/>
      <c r="K328" s="19" t="n">
        <f aca="false">SUM(K51:K327)</f>
        <v>3700918000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customFormat="false" ht="15.75" hidden="true" customHeight="false" outlineLevel="0" collapsed="false">
      <c r="A329" s="64" t="n">
        <v>42788</v>
      </c>
      <c r="B329" s="8" t="s">
        <v>750</v>
      </c>
      <c r="C329" s="8" t="s">
        <v>626</v>
      </c>
      <c r="D329" s="8"/>
      <c r="E329" s="102" t="n">
        <v>0.604166666666667</v>
      </c>
      <c r="F329" s="102" t="n">
        <v>0.604166666666667</v>
      </c>
      <c r="G329" s="8" t="s">
        <v>423</v>
      </c>
      <c r="H329" s="8" t="s">
        <v>423</v>
      </c>
      <c r="I329" s="19" t="n">
        <v>361000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customFormat="false" ht="15.75" hidden="false" customHeight="false" outlineLevel="0" collapsed="false">
      <c r="A330" s="64" t="n">
        <v>42789</v>
      </c>
      <c r="B330" s="8" t="s">
        <v>751</v>
      </c>
      <c r="C330" s="8" t="s">
        <v>626</v>
      </c>
      <c r="D330" s="8"/>
      <c r="E330" s="102" t="n">
        <v>0.604166666666667</v>
      </c>
      <c r="F330" s="102" t="n">
        <v>0.604166666666667</v>
      </c>
      <c r="G330" s="8" t="s">
        <v>423</v>
      </c>
      <c r="H330" s="8" t="s">
        <v>423</v>
      </c>
      <c r="I330" s="19" t="n">
        <v>1033000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customFormat="false" ht="15.75" hidden="true" customHeight="false" outlineLevel="0" collapsed="false">
      <c r="A331" s="64" t="n">
        <v>42790</v>
      </c>
      <c r="B331" s="8" t="s">
        <v>743</v>
      </c>
      <c r="C331" s="8" t="s">
        <v>626</v>
      </c>
      <c r="D331" s="8"/>
      <c r="E331" s="102" t="n">
        <v>0.625</v>
      </c>
      <c r="F331" s="102" t="n">
        <v>0.625</v>
      </c>
      <c r="G331" s="8" t="s">
        <v>423</v>
      </c>
      <c r="H331" s="8" t="s">
        <v>423</v>
      </c>
      <c r="I331" s="19" t="n">
        <v>271000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customFormat="false" ht="15.75" hidden="true" customHeight="false" outlineLevel="0" collapsed="false">
      <c r="A332" s="64" t="n">
        <v>42791</v>
      </c>
      <c r="B332" s="8" t="s">
        <v>744</v>
      </c>
      <c r="C332" s="8" t="s">
        <v>646</v>
      </c>
      <c r="D332" s="8"/>
      <c r="E332" s="102" t="n">
        <v>0.375</v>
      </c>
      <c r="F332" s="102" t="n">
        <v>0.375</v>
      </c>
      <c r="G332" s="8" t="s">
        <v>425</v>
      </c>
      <c r="H332" s="8" t="s">
        <v>23</v>
      </c>
      <c r="I332" s="8" t="s">
        <v>23</v>
      </c>
      <c r="J332" s="8" t="s">
        <v>761</v>
      </c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customFormat="false" ht="15.75" hidden="true" customHeight="false" outlineLevel="0" collapsed="false">
      <c r="A333" s="64" t="n">
        <v>42792</v>
      </c>
      <c r="B333" s="8" t="s">
        <v>745</v>
      </c>
      <c r="C333" s="8" t="s">
        <v>626</v>
      </c>
      <c r="D333" s="8"/>
      <c r="E333" s="102" t="n">
        <v>0.375</v>
      </c>
      <c r="F333" s="102" t="n">
        <v>0.375</v>
      </c>
      <c r="G333" s="8" t="s">
        <v>426</v>
      </c>
      <c r="H333" s="8" t="s">
        <v>426</v>
      </c>
      <c r="I333" s="19" t="n">
        <v>1594000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customFormat="false" ht="15.75" hidden="true" customHeight="false" outlineLevel="0" collapsed="false">
      <c r="A334" s="64" t="n">
        <v>42793</v>
      </c>
      <c r="B334" s="8" t="s">
        <v>747</v>
      </c>
      <c r="C334" s="8" t="s">
        <v>626</v>
      </c>
      <c r="D334" s="8"/>
      <c r="E334" s="102" t="n">
        <v>0.604166666666667</v>
      </c>
      <c r="F334" s="102" t="n">
        <v>0.604166666666667</v>
      </c>
      <c r="G334" s="8" t="s">
        <v>425</v>
      </c>
      <c r="H334" s="8" t="s">
        <v>425</v>
      </c>
      <c r="I334" s="19" t="n">
        <v>505000</v>
      </c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customFormat="false" ht="15.75" hidden="true" customHeight="false" outlineLevel="0" collapsed="false">
      <c r="A335" s="64" t="n">
        <v>42794</v>
      </c>
      <c r="B335" s="8" t="s">
        <v>749</v>
      </c>
      <c r="C335" s="8" t="s">
        <v>626</v>
      </c>
      <c r="D335" s="8"/>
      <c r="E335" s="102" t="n">
        <v>0.604166666666667</v>
      </c>
      <c r="F335" s="102" t="n">
        <v>0.604166666666667</v>
      </c>
      <c r="G335" s="8" t="s">
        <v>425</v>
      </c>
      <c r="H335" s="8" t="s">
        <v>425</v>
      </c>
      <c r="I335" s="19" t="n">
        <v>792000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customFormat="false" ht="15.75" hidden="true" customHeight="false" outlineLevel="0" collapsed="false">
      <c r="A336" s="64" t="n">
        <v>42795</v>
      </c>
      <c r="B336" s="8" t="s">
        <v>750</v>
      </c>
      <c r="C336" s="8" t="s">
        <v>626</v>
      </c>
      <c r="D336" s="8"/>
      <c r="E336" s="102" t="n">
        <v>0.604166666666667</v>
      </c>
      <c r="F336" s="102" t="n">
        <v>0.604166666666667</v>
      </c>
      <c r="G336" s="8" t="s">
        <v>425</v>
      </c>
      <c r="H336" s="8" t="s">
        <v>425</v>
      </c>
      <c r="I336" s="19" t="n">
        <v>513000</v>
      </c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customFormat="false" ht="15.75" hidden="false" customHeight="false" outlineLevel="0" collapsed="false">
      <c r="A337" s="64" t="n">
        <v>42796</v>
      </c>
      <c r="B337" s="8" t="s">
        <v>751</v>
      </c>
      <c r="C337" s="8" t="s">
        <v>626</v>
      </c>
      <c r="D337" s="8"/>
      <c r="E337" s="102" t="n">
        <v>0.604166666666667</v>
      </c>
      <c r="F337" s="102" t="n">
        <v>0.604166666666667</v>
      </c>
      <c r="G337" s="8" t="s">
        <v>425</v>
      </c>
      <c r="H337" s="8" t="s">
        <v>425</v>
      </c>
      <c r="I337" s="19" t="n">
        <v>530000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customFormat="false" ht="15.75" hidden="true" customHeight="false" outlineLevel="0" collapsed="false">
      <c r="A338" s="64" t="n">
        <v>42797</v>
      </c>
      <c r="B338" s="8" t="s">
        <v>743</v>
      </c>
      <c r="C338" s="8" t="s">
        <v>626</v>
      </c>
      <c r="D338" s="8"/>
      <c r="E338" s="102" t="n">
        <v>0.625</v>
      </c>
      <c r="F338" s="102" t="n">
        <v>0.625</v>
      </c>
      <c r="G338" s="8" t="s">
        <v>425</v>
      </c>
      <c r="H338" s="8" t="s">
        <v>425</v>
      </c>
      <c r="I338" s="19" t="n">
        <v>397000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customFormat="false" ht="15.75" hidden="true" customHeight="false" outlineLevel="0" collapsed="false">
      <c r="A339" s="64" t="n">
        <v>42798</v>
      </c>
      <c r="B339" s="8" t="s">
        <v>744</v>
      </c>
      <c r="C339" s="8" t="s">
        <v>626</v>
      </c>
      <c r="D339" s="8"/>
      <c r="E339" s="102" t="n">
        <v>0.375</v>
      </c>
      <c r="F339" s="102" t="n">
        <v>0.375</v>
      </c>
      <c r="G339" s="8" t="s">
        <v>427</v>
      </c>
      <c r="H339" s="8" t="s">
        <v>427</v>
      </c>
      <c r="I339" s="19" t="n">
        <v>932000</v>
      </c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customFormat="false" ht="15.75" hidden="true" customHeight="false" outlineLevel="0" collapsed="false">
      <c r="A340" s="64" t="n">
        <v>42799</v>
      </c>
      <c r="B340" s="8" t="s">
        <v>745</v>
      </c>
      <c r="C340" s="8" t="s">
        <v>626</v>
      </c>
      <c r="D340" s="8"/>
      <c r="E340" s="102" t="n">
        <v>0.375</v>
      </c>
      <c r="F340" s="102" t="n">
        <v>0.375</v>
      </c>
      <c r="G340" s="8" t="s">
        <v>428</v>
      </c>
      <c r="H340" s="8" t="s">
        <v>428</v>
      </c>
      <c r="I340" s="19" t="n">
        <v>432000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customFormat="false" ht="15.75" hidden="true" customHeight="false" outlineLevel="0" collapsed="false">
      <c r="A341" s="64" t="n">
        <v>42800</v>
      </c>
      <c r="B341" s="8" t="s">
        <v>747</v>
      </c>
      <c r="C341" s="8" t="s">
        <v>626</v>
      </c>
      <c r="D341" s="8"/>
      <c r="E341" s="102" t="n">
        <v>0.604166666666667</v>
      </c>
      <c r="F341" s="102" t="n">
        <v>0.604166666666667</v>
      </c>
      <c r="G341" s="8" t="s">
        <v>427</v>
      </c>
      <c r="H341" s="8" t="s">
        <v>427</v>
      </c>
      <c r="I341" s="19" t="n">
        <v>576000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customFormat="false" ht="15.75" hidden="true" customHeight="false" outlineLevel="0" collapsed="false">
      <c r="A342" s="64" t="n">
        <v>42801</v>
      </c>
      <c r="B342" s="8" t="s">
        <v>749</v>
      </c>
      <c r="C342" s="8" t="s">
        <v>626</v>
      </c>
      <c r="D342" s="8"/>
      <c r="E342" s="102" t="n">
        <v>0.604166666666667</v>
      </c>
      <c r="F342" s="102" t="n">
        <v>0.604166666666667</v>
      </c>
      <c r="G342" s="8" t="s">
        <v>427</v>
      </c>
      <c r="H342" s="8" t="s">
        <v>427</v>
      </c>
      <c r="I342" s="19" t="n">
        <v>817000</v>
      </c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customFormat="false" ht="15.75" hidden="true" customHeight="false" outlineLevel="0" collapsed="false">
      <c r="A343" s="64" t="n">
        <v>42802</v>
      </c>
      <c r="B343" s="8" t="s">
        <v>750</v>
      </c>
      <c r="C343" s="8" t="s">
        <v>626</v>
      </c>
      <c r="D343" s="8"/>
      <c r="E343" s="102" t="n">
        <v>0.604166666666667</v>
      </c>
      <c r="F343" s="102" t="n">
        <v>0.604166666666667</v>
      </c>
      <c r="G343" s="8" t="s">
        <v>427</v>
      </c>
      <c r="H343" s="8" t="s">
        <v>427</v>
      </c>
      <c r="I343" s="19" t="n">
        <v>649000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customFormat="false" ht="15.75" hidden="false" customHeight="false" outlineLevel="0" collapsed="false">
      <c r="A344" s="64" t="n">
        <v>42803</v>
      </c>
      <c r="B344" s="8" t="s">
        <v>751</v>
      </c>
      <c r="C344" s="8" t="s">
        <v>626</v>
      </c>
      <c r="D344" s="8"/>
      <c r="E344" s="102" t="n">
        <v>0.604166666666667</v>
      </c>
      <c r="F344" s="102" t="n">
        <v>0.604166666666667</v>
      </c>
      <c r="G344" s="8" t="s">
        <v>427</v>
      </c>
      <c r="H344" s="8" t="s">
        <v>427</v>
      </c>
      <c r="I344" s="19" t="n">
        <v>532000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customFormat="false" ht="15.75" hidden="true" customHeight="false" outlineLevel="0" collapsed="false">
      <c r="A345" s="64" t="n">
        <v>42804</v>
      </c>
      <c r="B345" s="8" t="s">
        <v>743</v>
      </c>
      <c r="C345" s="8" t="s">
        <v>626</v>
      </c>
      <c r="D345" s="8"/>
      <c r="E345" s="102" t="n">
        <v>0.625</v>
      </c>
      <c r="F345" s="102" t="n">
        <v>0.625</v>
      </c>
      <c r="G345" s="8" t="s">
        <v>427</v>
      </c>
      <c r="H345" s="8" t="s">
        <v>427</v>
      </c>
      <c r="I345" s="19" t="n">
        <v>999000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customFormat="false" ht="15.75" hidden="true" customHeight="false" outlineLevel="0" collapsed="false">
      <c r="A346" s="64" t="n">
        <v>42805</v>
      </c>
      <c r="B346" s="8" t="s">
        <v>744</v>
      </c>
      <c r="C346" s="8" t="s">
        <v>626</v>
      </c>
      <c r="D346" s="8"/>
      <c r="E346" s="102" t="n">
        <v>0.375</v>
      </c>
      <c r="F346" s="102" t="n">
        <v>0.375</v>
      </c>
      <c r="G346" s="8" t="s">
        <v>429</v>
      </c>
      <c r="H346" s="8" t="s">
        <v>429</v>
      </c>
      <c r="I346" s="19" t="n">
        <v>512000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customFormat="false" ht="15.75" hidden="true" customHeight="false" outlineLevel="0" collapsed="false">
      <c r="A347" s="64" t="n">
        <v>42806</v>
      </c>
      <c r="B347" s="8" t="s">
        <v>745</v>
      </c>
      <c r="C347" s="8" t="s">
        <v>646</v>
      </c>
      <c r="D347" s="8"/>
      <c r="E347" s="102" t="n">
        <v>0.375</v>
      </c>
      <c r="F347" s="103" t="s">
        <v>23</v>
      </c>
      <c r="G347" s="8" t="s">
        <v>430</v>
      </c>
      <c r="H347" s="8" t="s">
        <v>430</v>
      </c>
      <c r="I347" s="103" t="s">
        <v>23</v>
      </c>
      <c r="J347" s="8" t="s">
        <v>669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customFormat="false" ht="15.75" hidden="true" customHeight="false" outlineLevel="0" collapsed="false">
      <c r="A348" s="64" t="n">
        <v>42807</v>
      </c>
      <c r="B348" s="8" t="s">
        <v>747</v>
      </c>
      <c r="C348" s="8" t="s">
        <v>626</v>
      </c>
      <c r="D348" s="8"/>
      <c r="E348" s="102" t="n">
        <v>0.604166666666667</v>
      </c>
      <c r="F348" s="102" t="n">
        <v>0.604166666666667</v>
      </c>
      <c r="G348" s="8" t="s">
        <v>429</v>
      </c>
      <c r="H348" s="8" t="s">
        <v>429</v>
      </c>
      <c r="I348" s="19" t="n">
        <v>623000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customFormat="false" ht="15.75" hidden="true" customHeight="false" outlineLevel="0" collapsed="false">
      <c r="A349" s="64" t="n">
        <v>42808</v>
      </c>
      <c r="B349" s="8" t="s">
        <v>749</v>
      </c>
      <c r="C349" s="8" t="s">
        <v>626</v>
      </c>
      <c r="D349" s="8"/>
      <c r="E349" s="102" t="n">
        <v>0.604166666666667</v>
      </c>
      <c r="F349" s="102" t="n">
        <v>0.604166666666667</v>
      </c>
      <c r="G349" s="8" t="s">
        <v>429</v>
      </c>
      <c r="H349" s="8" t="s">
        <v>429</v>
      </c>
      <c r="I349" s="19" t="n">
        <v>760000</v>
      </c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customFormat="false" ht="15.75" hidden="true" customHeight="false" outlineLevel="0" collapsed="false">
      <c r="A350" s="64" t="n">
        <v>42809</v>
      </c>
      <c r="B350" s="8" t="s">
        <v>750</v>
      </c>
      <c r="C350" s="8" t="s">
        <v>626</v>
      </c>
      <c r="D350" s="8"/>
      <c r="E350" s="102" t="n">
        <v>0.604166666666667</v>
      </c>
      <c r="F350" s="102" t="n">
        <v>0.604166666666667</v>
      </c>
      <c r="G350" s="8" t="s">
        <v>429</v>
      </c>
      <c r="H350" s="8" t="s">
        <v>429</v>
      </c>
      <c r="I350" s="19" t="n">
        <v>545000</v>
      </c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customFormat="false" ht="15.75" hidden="false" customHeight="false" outlineLevel="0" collapsed="false">
      <c r="A351" s="64" t="n">
        <v>42810</v>
      </c>
      <c r="B351" s="8" t="s">
        <v>751</v>
      </c>
      <c r="C351" s="8" t="s">
        <v>626</v>
      </c>
      <c r="D351" s="8"/>
      <c r="E351" s="102" t="n">
        <v>0.604166666666667</v>
      </c>
      <c r="F351" s="102" t="n">
        <v>0.604166666666667</v>
      </c>
      <c r="G351" s="8" t="s">
        <v>429</v>
      </c>
      <c r="H351" s="8" t="s">
        <v>429</v>
      </c>
      <c r="I351" s="19" t="n">
        <v>562000</v>
      </c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customFormat="false" ht="15.75" hidden="true" customHeight="false" outlineLevel="0" collapsed="false">
      <c r="A352" s="64" t="n">
        <v>42811</v>
      </c>
      <c r="B352" s="8" t="s">
        <v>743</v>
      </c>
      <c r="C352" s="8" t="s">
        <v>626</v>
      </c>
      <c r="D352" s="8"/>
      <c r="E352" s="102" t="n">
        <v>0.625</v>
      </c>
      <c r="F352" s="102" t="n">
        <v>0.625</v>
      </c>
      <c r="G352" s="8" t="s">
        <v>429</v>
      </c>
      <c r="H352" s="8" t="s">
        <v>429</v>
      </c>
      <c r="I352" s="19" t="n">
        <v>538000</v>
      </c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customFormat="false" ht="15.75" hidden="true" customHeight="false" outlineLevel="0" collapsed="false">
      <c r="A353" s="64" t="n">
        <v>42812</v>
      </c>
      <c r="B353" s="8" t="s">
        <v>744</v>
      </c>
      <c r="C353" s="8" t="s">
        <v>626</v>
      </c>
      <c r="D353" s="8"/>
      <c r="E353" s="102" t="n">
        <v>0.375</v>
      </c>
      <c r="F353" s="102" t="n">
        <v>0.375</v>
      </c>
      <c r="G353" s="8" t="s">
        <v>431</v>
      </c>
      <c r="H353" s="8" t="s">
        <v>431</v>
      </c>
      <c r="I353" s="19" t="n">
        <v>479000</v>
      </c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customFormat="false" ht="15.75" hidden="true" customHeight="false" outlineLevel="0" collapsed="false">
      <c r="A354" s="64" t="n">
        <v>42813</v>
      </c>
      <c r="B354" s="8" t="s">
        <v>745</v>
      </c>
      <c r="C354" s="8" t="s">
        <v>626</v>
      </c>
      <c r="D354" s="8"/>
      <c r="E354" s="102" t="n">
        <v>0.375</v>
      </c>
      <c r="F354" s="102" t="n">
        <v>0.375</v>
      </c>
      <c r="G354" s="8" t="s">
        <v>432</v>
      </c>
      <c r="H354" s="8" t="s">
        <v>432</v>
      </c>
      <c r="I354" s="19" t="n">
        <v>741000</v>
      </c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customFormat="false" ht="15.75" hidden="true" customHeight="false" outlineLevel="0" collapsed="false">
      <c r="A355" s="64" t="n">
        <v>42814</v>
      </c>
      <c r="B355" s="8" t="s">
        <v>747</v>
      </c>
      <c r="C355" s="8" t="s">
        <v>626</v>
      </c>
      <c r="D355" s="8"/>
      <c r="E355" s="102" t="n">
        <v>0.604166666666667</v>
      </c>
      <c r="F355" s="102" t="n">
        <v>0.604166666666667</v>
      </c>
      <c r="G355" s="8" t="s">
        <v>431</v>
      </c>
      <c r="H355" s="8" t="s">
        <v>431</v>
      </c>
      <c r="I355" s="19" t="n">
        <v>678000</v>
      </c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customFormat="false" ht="15.75" hidden="true" customHeight="false" outlineLevel="0" collapsed="false">
      <c r="A356" s="64" t="n">
        <v>42815</v>
      </c>
      <c r="B356" s="8" t="s">
        <v>749</v>
      </c>
      <c r="C356" s="8" t="s">
        <v>626</v>
      </c>
      <c r="D356" s="8"/>
      <c r="E356" s="102" t="n">
        <v>0.604166666666667</v>
      </c>
      <c r="F356" s="102" t="n">
        <v>0.604166666666667</v>
      </c>
      <c r="G356" s="8" t="s">
        <v>431</v>
      </c>
      <c r="H356" s="8" t="s">
        <v>431</v>
      </c>
      <c r="I356" s="19" t="n">
        <v>787000</v>
      </c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customFormat="false" ht="15.75" hidden="true" customHeight="false" outlineLevel="0" collapsed="false">
      <c r="A357" s="64" t="n">
        <v>42816</v>
      </c>
      <c r="B357" s="8" t="s">
        <v>750</v>
      </c>
      <c r="C357" s="8" t="s">
        <v>626</v>
      </c>
      <c r="D357" s="8"/>
      <c r="E357" s="102" t="n">
        <v>0.604166666666667</v>
      </c>
      <c r="F357" s="102" t="n">
        <v>0.604166666666667</v>
      </c>
      <c r="G357" s="8" t="s">
        <v>431</v>
      </c>
      <c r="H357" s="8" t="s">
        <v>431</v>
      </c>
      <c r="I357" s="19" t="n">
        <v>479000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customFormat="false" ht="15.75" hidden="false" customHeight="false" outlineLevel="0" collapsed="false">
      <c r="A358" s="64" t="n">
        <v>42817</v>
      </c>
      <c r="B358" s="8" t="s">
        <v>751</v>
      </c>
      <c r="C358" s="8" t="s">
        <v>626</v>
      </c>
      <c r="D358" s="8"/>
      <c r="E358" s="102" t="n">
        <v>0.604166666666667</v>
      </c>
      <c r="F358" s="102" t="n">
        <v>0.604166666666667</v>
      </c>
      <c r="G358" s="8" t="s">
        <v>431</v>
      </c>
      <c r="H358" s="8" t="s">
        <v>431</v>
      </c>
      <c r="I358" s="19" t="n">
        <v>462000</v>
      </c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customFormat="false" ht="15.75" hidden="true" customHeight="false" outlineLevel="0" collapsed="false">
      <c r="A359" s="64" t="n">
        <v>42818</v>
      </c>
      <c r="B359" s="8" t="s">
        <v>743</v>
      </c>
      <c r="C359" s="8" t="s">
        <v>626</v>
      </c>
      <c r="D359" s="8"/>
      <c r="E359" s="102" t="n">
        <v>0.625</v>
      </c>
      <c r="F359" s="102" t="n">
        <v>0.625</v>
      </c>
      <c r="G359" s="8" t="s">
        <v>431</v>
      </c>
      <c r="H359" s="8" t="s">
        <v>431</v>
      </c>
      <c r="I359" s="19" t="n">
        <v>526000</v>
      </c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customFormat="false" ht="15.75" hidden="true" customHeight="false" outlineLevel="0" collapsed="false">
      <c r="A360" s="64" t="n">
        <v>42819</v>
      </c>
      <c r="B360" s="8" t="s">
        <v>744</v>
      </c>
      <c r="C360" s="8" t="s">
        <v>626</v>
      </c>
      <c r="D360" s="8"/>
      <c r="E360" s="102" t="n">
        <v>0.375</v>
      </c>
      <c r="F360" s="102" t="n">
        <v>0.375</v>
      </c>
      <c r="G360" s="8" t="s">
        <v>433</v>
      </c>
      <c r="H360" s="8" t="s">
        <v>433</v>
      </c>
      <c r="I360" s="19" t="n">
        <v>517000</v>
      </c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customFormat="false" ht="15.75" hidden="true" customHeight="false" outlineLevel="0" collapsed="false">
      <c r="A361" s="64" t="n">
        <v>42820</v>
      </c>
      <c r="B361" s="8" t="s">
        <v>745</v>
      </c>
      <c r="C361" s="8" t="s">
        <v>626</v>
      </c>
      <c r="D361" s="8"/>
      <c r="E361" s="102" t="n">
        <v>0.375</v>
      </c>
      <c r="F361" s="102" t="n">
        <v>0.375</v>
      </c>
      <c r="G361" s="8" t="s">
        <v>434</v>
      </c>
      <c r="H361" s="8" t="s">
        <v>434</v>
      </c>
      <c r="I361" s="19" t="n">
        <v>606000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customFormat="false" ht="15.75" hidden="true" customHeight="false" outlineLevel="0" collapsed="false">
      <c r="A362" s="64" t="n">
        <v>42821</v>
      </c>
      <c r="B362" s="8" t="s">
        <v>747</v>
      </c>
      <c r="C362" s="8" t="s">
        <v>626</v>
      </c>
      <c r="D362" s="8"/>
      <c r="E362" s="102" t="n">
        <v>0.604166666666667</v>
      </c>
      <c r="F362" s="102" t="n">
        <v>0.604166666666667</v>
      </c>
      <c r="G362" s="8" t="s">
        <v>433</v>
      </c>
      <c r="H362" s="8" t="s">
        <v>433</v>
      </c>
      <c r="I362" s="19" t="n">
        <v>923000</v>
      </c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Format="false" ht="15.75" hidden="true" customHeight="false" outlineLevel="0" collapsed="false">
      <c r="A363" s="64" t="n">
        <v>42822</v>
      </c>
      <c r="B363" s="8" t="s">
        <v>749</v>
      </c>
      <c r="C363" s="8" t="s">
        <v>626</v>
      </c>
      <c r="D363" s="8"/>
      <c r="E363" s="102" t="n">
        <v>0.604166666666667</v>
      </c>
      <c r="F363" s="102" t="n">
        <v>0.604166666666667</v>
      </c>
      <c r="G363" s="8" t="s">
        <v>433</v>
      </c>
      <c r="H363" s="8" t="s">
        <v>433</v>
      </c>
      <c r="I363" s="19" t="n">
        <v>410000</v>
      </c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customFormat="false" ht="15.75" hidden="true" customHeight="false" outlineLevel="0" collapsed="false">
      <c r="A364" s="64" t="n">
        <v>42823</v>
      </c>
      <c r="B364" s="8" t="s">
        <v>750</v>
      </c>
      <c r="C364" s="8" t="s">
        <v>626</v>
      </c>
      <c r="D364" s="8"/>
      <c r="E364" s="102" t="n">
        <v>0.604166666666667</v>
      </c>
      <c r="F364" s="102" t="n">
        <v>0.604166666666667</v>
      </c>
      <c r="G364" s="8" t="s">
        <v>433</v>
      </c>
      <c r="H364" s="8" t="s">
        <v>433</v>
      </c>
      <c r="I364" s="19" t="n">
        <v>824000</v>
      </c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customFormat="false" ht="15.75" hidden="false" customHeight="false" outlineLevel="0" collapsed="false">
      <c r="A365" s="64" t="n">
        <v>42824</v>
      </c>
      <c r="B365" s="8" t="s">
        <v>751</v>
      </c>
      <c r="C365" s="8" t="s">
        <v>626</v>
      </c>
      <c r="D365" s="8"/>
      <c r="E365" s="102" t="n">
        <v>0.604166666666667</v>
      </c>
      <c r="F365" s="102" t="n">
        <v>0.604166666666667</v>
      </c>
      <c r="G365" s="8" t="s">
        <v>433</v>
      </c>
      <c r="H365" s="8" t="s">
        <v>433</v>
      </c>
      <c r="I365" s="19" t="n">
        <v>311000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customFormat="false" ht="15.75" hidden="true" customHeight="false" outlineLevel="0" collapsed="false">
      <c r="A366" s="64" t="n">
        <v>42825</v>
      </c>
      <c r="B366" s="8" t="s">
        <v>743</v>
      </c>
      <c r="C366" s="8" t="s">
        <v>626</v>
      </c>
      <c r="D366" s="8"/>
      <c r="E366" s="102" t="n">
        <v>0.625</v>
      </c>
      <c r="F366" s="102" t="n">
        <v>0.625</v>
      </c>
      <c r="G366" s="8" t="s">
        <v>433</v>
      </c>
      <c r="H366" s="8" t="s">
        <v>433</v>
      </c>
      <c r="I366" s="19" t="n">
        <v>161000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customFormat="false" ht="15.75" hidden="true" customHeight="false" outlineLevel="0" collapsed="false">
      <c r="A367" s="64" t="n">
        <v>42826</v>
      </c>
      <c r="B367" s="8" t="s">
        <v>744</v>
      </c>
      <c r="C367" s="8" t="s">
        <v>626</v>
      </c>
      <c r="D367" s="8"/>
      <c r="E367" s="102" t="n">
        <v>0.375</v>
      </c>
      <c r="F367" s="102" t="n">
        <v>0.375</v>
      </c>
      <c r="G367" s="8" t="s">
        <v>410</v>
      </c>
      <c r="H367" s="8" t="s">
        <v>410</v>
      </c>
      <c r="I367" s="19" t="n">
        <v>570000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customFormat="false" ht="15.75" hidden="true" customHeight="false" outlineLevel="0" collapsed="false">
      <c r="A368" s="64" t="n">
        <v>42827</v>
      </c>
      <c r="B368" s="8" t="s">
        <v>745</v>
      </c>
      <c r="C368" s="8" t="s">
        <v>646</v>
      </c>
      <c r="D368" s="8"/>
      <c r="E368" s="102" t="n">
        <v>0.375</v>
      </c>
      <c r="F368" s="102" t="n">
        <v>0.375</v>
      </c>
      <c r="G368" s="8" t="s">
        <v>408</v>
      </c>
      <c r="H368" s="8" t="s">
        <v>408</v>
      </c>
      <c r="I368" s="8" t="s">
        <v>23</v>
      </c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customFormat="false" ht="15.75" hidden="true" customHeight="false" outlineLevel="0" collapsed="false">
      <c r="A369" s="64" t="n">
        <v>42828</v>
      </c>
      <c r="B369" s="8" t="s">
        <v>747</v>
      </c>
      <c r="C369" s="8" t="s">
        <v>626</v>
      </c>
      <c r="D369" s="8"/>
      <c r="E369" s="102" t="n">
        <v>0.604166666666667</v>
      </c>
      <c r="F369" s="102" t="n">
        <v>0.604166666666667</v>
      </c>
      <c r="G369" s="8" t="s">
        <v>433</v>
      </c>
      <c r="H369" s="8" t="s">
        <v>433</v>
      </c>
      <c r="I369" s="19" t="n">
        <v>655000</v>
      </c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customFormat="false" ht="15.75" hidden="true" customHeight="false" outlineLevel="0" collapsed="false">
      <c r="A370" s="64" t="n">
        <v>42829</v>
      </c>
      <c r="B370" s="8" t="s">
        <v>749</v>
      </c>
      <c r="C370" s="8" t="s">
        <v>626</v>
      </c>
      <c r="D370" s="8"/>
      <c r="E370" s="102" t="n">
        <v>0.604166666666667</v>
      </c>
      <c r="F370" s="102" t="n">
        <v>0.604166666666667</v>
      </c>
      <c r="G370" s="8" t="s">
        <v>433</v>
      </c>
      <c r="H370" s="8" t="s">
        <v>433</v>
      </c>
      <c r="I370" s="19" t="n">
        <v>298000</v>
      </c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customFormat="false" ht="15.75" hidden="true" customHeight="false" outlineLevel="0" collapsed="false">
      <c r="A371" s="64" t="n">
        <v>42830</v>
      </c>
      <c r="B371" s="8" t="s">
        <v>750</v>
      </c>
      <c r="C371" s="8" t="s">
        <v>626</v>
      </c>
      <c r="D371" s="8"/>
      <c r="E371" s="102" t="n">
        <v>0.604166666666667</v>
      </c>
      <c r="F371" s="102" t="n">
        <v>0.604166666666667</v>
      </c>
      <c r="G371" s="8" t="s">
        <v>433</v>
      </c>
      <c r="H371" s="8" t="s">
        <v>433</v>
      </c>
      <c r="I371" s="19" t="n">
        <v>959000</v>
      </c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customFormat="false" ht="15.75" hidden="false" customHeight="false" outlineLevel="0" collapsed="false">
      <c r="A372" s="64" t="n">
        <v>42831</v>
      </c>
      <c r="B372" s="8" t="s">
        <v>751</v>
      </c>
      <c r="C372" s="8" t="s">
        <v>626</v>
      </c>
      <c r="D372" s="8"/>
      <c r="E372" s="102" t="n">
        <v>0.604166666666667</v>
      </c>
      <c r="F372" s="102" t="n">
        <v>0.604166666666667</v>
      </c>
      <c r="G372" s="8" t="s">
        <v>433</v>
      </c>
      <c r="H372" s="8" t="s">
        <v>433</v>
      </c>
      <c r="I372" s="19" t="n">
        <v>336000</v>
      </c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customFormat="false" ht="15.75" hidden="true" customHeight="false" outlineLevel="0" collapsed="false">
      <c r="A373" s="64" t="n">
        <v>42832</v>
      </c>
      <c r="B373" s="8" t="s">
        <v>743</v>
      </c>
      <c r="C373" s="8" t="s">
        <v>626</v>
      </c>
      <c r="D373" s="8"/>
      <c r="E373" s="102" t="n">
        <v>0.625</v>
      </c>
      <c r="F373" s="102" t="n">
        <v>0.625</v>
      </c>
      <c r="G373" s="8" t="s">
        <v>433</v>
      </c>
      <c r="H373" s="8" t="s">
        <v>433</v>
      </c>
      <c r="I373" s="19" t="n">
        <v>494000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customFormat="false" ht="15.75" hidden="true" customHeight="false" outlineLevel="0" collapsed="false">
      <c r="A374" s="64" t="n">
        <v>42833</v>
      </c>
      <c r="B374" s="8" t="s">
        <v>744</v>
      </c>
      <c r="C374" s="8" t="s">
        <v>626</v>
      </c>
      <c r="D374" s="8"/>
      <c r="E374" s="102" t="n">
        <v>0.375</v>
      </c>
      <c r="F374" s="102" t="n">
        <v>0.375</v>
      </c>
      <c r="G374" s="8" t="s">
        <v>410</v>
      </c>
      <c r="H374" s="8" t="s">
        <v>410</v>
      </c>
      <c r="I374" s="19" t="n">
        <v>542000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customFormat="false" ht="15.75" hidden="true" customHeight="false" outlineLevel="0" collapsed="false">
      <c r="A375" s="64" t="n">
        <v>42834</v>
      </c>
      <c r="B375" s="8" t="s">
        <v>745</v>
      </c>
      <c r="C375" s="8" t="s">
        <v>626</v>
      </c>
      <c r="D375" s="8"/>
      <c r="E375" s="102" t="n">
        <v>0.375</v>
      </c>
      <c r="F375" s="102" t="n">
        <v>0.375</v>
      </c>
      <c r="G375" s="8" t="s">
        <v>408</v>
      </c>
      <c r="H375" s="8" t="s">
        <v>408</v>
      </c>
      <c r="I375" s="19" t="n">
        <v>1073000</v>
      </c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customFormat="false" ht="15.75" hidden="true" customHeight="false" outlineLevel="0" collapsed="false">
      <c r="A376" s="64" t="n">
        <v>42835</v>
      </c>
      <c r="B376" s="8" t="s">
        <v>747</v>
      </c>
      <c r="C376" s="8" t="s">
        <v>626</v>
      </c>
      <c r="D376" s="8"/>
      <c r="E376" s="102" t="n">
        <v>0.604166666666667</v>
      </c>
      <c r="F376" s="102" t="n">
        <v>0.604166666666667</v>
      </c>
      <c r="G376" s="8" t="s">
        <v>410</v>
      </c>
      <c r="H376" s="8" t="s">
        <v>410</v>
      </c>
      <c r="I376" s="19" t="n">
        <v>795000</v>
      </c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customFormat="false" ht="15.75" hidden="true" customHeight="false" outlineLevel="0" collapsed="false">
      <c r="A377" s="64" t="n">
        <v>42836</v>
      </c>
      <c r="B377" s="8" t="s">
        <v>749</v>
      </c>
      <c r="C377" s="8" t="s">
        <v>626</v>
      </c>
      <c r="D377" s="8"/>
      <c r="E377" s="102" t="n">
        <v>0.604166666666667</v>
      </c>
      <c r="F377" s="102" t="n">
        <v>0.604166666666667</v>
      </c>
      <c r="G377" s="8" t="s">
        <v>410</v>
      </c>
      <c r="H377" s="8" t="s">
        <v>410</v>
      </c>
      <c r="I377" s="19" t="n">
        <v>482000</v>
      </c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customFormat="false" ht="15.75" hidden="true" customHeight="false" outlineLevel="0" collapsed="false">
      <c r="A378" s="64" t="n">
        <v>42837</v>
      </c>
      <c r="B378" s="8" t="s">
        <v>750</v>
      </c>
      <c r="C378" s="8" t="s">
        <v>626</v>
      </c>
      <c r="D378" s="8"/>
      <c r="E378" s="102" t="n">
        <v>0.604166666666667</v>
      </c>
      <c r="F378" s="102" t="n">
        <v>0.604166666666667</v>
      </c>
      <c r="G378" s="8" t="s">
        <v>410</v>
      </c>
      <c r="H378" s="8" t="s">
        <v>410</v>
      </c>
      <c r="I378" s="19" t="n">
        <v>975000</v>
      </c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customFormat="false" ht="15.75" hidden="false" customHeight="false" outlineLevel="0" collapsed="false">
      <c r="A379" s="64" t="n">
        <v>42838</v>
      </c>
      <c r="B379" s="8" t="s">
        <v>751</v>
      </c>
      <c r="C379" s="8" t="s">
        <v>626</v>
      </c>
      <c r="D379" s="8"/>
      <c r="E379" s="102" t="n">
        <v>0.604166666666667</v>
      </c>
      <c r="F379" s="102" t="n">
        <v>0.604166666666667</v>
      </c>
      <c r="G379" s="8" t="s">
        <v>410</v>
      </c>
      <c r="H379" s="8" t="s">
        <v>410</v>
      </c>
      <c r="I379" s="19" t="n">
        <v>646000</v>
      </c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customFormat="false" ht="15.75" hidden="true" customHeight="false" outlineLevel="0" collapsed="false">
      <c r="A380" s="64" t="n">
        <v>42839</v>
      </c>
      <c r="B380" s="8" t="s">
        <v>743</v>
      </c>
      <c r="C380" s="8" t="s">
        <v>626</v>
      </c>
      <c r="D380" s="8"/>
      <c r="E380" s="102" t="n">
        <v>0.625</v>
      </c>
      <c r="F380" s="102" t="n">
        <v>0.625</v>
      </c>
      <c r="G380" s="8" t="s">
        <v>410</v>
      </c>
      <c r="H380" s="8" t="s">
        <v>410</v>
      </c>
      <c r="I380" s="19" t="n">
        <v>1327000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customFormat="false" ht="15.75" hidden="true" customHeight="false" outlineLevel="0" collapsed="false">
      <c r="A381" s="64" t="n">
        <v>42840</v>
      </c>
      <c r="B381" s="8" t="s">
        <v>744</v>
      </c>
      <c r="C381" s="8" t="s">
        <v>626</v>
      </c>
      <c r="D381" s="8"/>
      <c r="E381" s="102" t="n">
        <v>0.375</v>
      </c>
      <c r="F381" s="102" t="n">
        <v>0.375</v>
      </c>
      <c r="G381" s="8" t="s">
        <v>410</v>
      </c>
      <c r="H381" s="8" t="s">
        <v>410</v>
      </c>
      <c r="I381" s="19" t="n">
        <v>999000</v>
      </c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customFormat="false" ht="15.75" hidden="true" customHeight="false" outlineLevel="0" collapsed="false">
      <c r="A382" s="64" t="n">
        <v>42841</v>
      </c>
      <c r="B382" s="8" t="s">
        <v>745</v>
      </c>
      <c r="C382" s="8" t="s">
        <v>626</v>
      </c>
      <c r="D382" s="8"/>
      <c r="E382" s="102" t="n">
        <v>0.375</v>
      </c>
      <c r="F382" s="102" t="n">
        <v>0.375</v>
      </c>
      <c r="G382" s="8" t="s">
        <v>408</v>
      </c>
      <c r="H382" s="8" t="s">
        <v>408</v>
      </c>
      <c r="I382" s="19" t="n">
        <v>654000</v>
      </c>
      <c r="J382" s="19" t="n">
        <f aca="false">AVERAGE(I362:I382)</f>
        <v>671700</v>
      </c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customFormat="false" ht="15.75" hidden="true" customHeight="false" outlineLevel="0" collapsed="false">
      <c r="A383" s="64" t="n">
        <v>42842</v>
      </c>
      <c r="B383" s="8" t="s">
        <v>747</v>
      </c>
      <c r="C383" s="8" t="s">
        <v>626</v>
      </c>
      <c r="D383" s="8"/>
      <c r="E383" s="102" t="n">
        <v>0.604166666666667</v>
      </c>
      <c r="F383" s="102" t="n">
        <v>0.604166666666667</v>
      </c>
      <c r="G383" s="8" t="s">
        <v>410</v>
      </c>
      <c r="H383" s="8" t="s">
        <v>410</v>
      </c>
      <c r="I383" s="19" t="n">
        <v>963000</v>
      </c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customFormat="false" ht="15.75" hidden="true" customHeight="false" outlineLevel="0" collapsed="false">
      <c r="A384" s="64" t="n">
        <v>42843</v>
      </c>
      <c r="B384" s="8" t="s">
        <v>749</v>
      </c>
      <c r="C384" s="8" t="s">
        <v>626</v>
      </c>
      <c r="D384" s="8"/>
      <c r="E384" s="102" t="n">
        <v>0.604166666666667</v>
      </c>
      <c r="F384" s="102" t="n">
        <v>0.604166666666667</v>
      </c>
      <c r="G384" s="8" t="s">
        <v>410</v>
      </c>
      <c r="H384" s="8" t="s">
        <v>410</v>
      </c>
      <c r="I384" s="19" t="n">
        <v>183000</v>
      </c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customFormat="false" ht="15.75" hidden="true" customHeight="false" outlineLevel="0" collapsed="false">
      <c r="A385" s="64" t="n">
        <v>42844</v>
      </c>
      <c r="B385" s="8" t="s">
        <v>750</v>
      </c>
      <c r="C385" s="8" t="s">
        <v>626</v>
      </c>
      <c r="D385" s="8"/>
      <c r="E385" s="102" t="n">
        <v>0.604166666666667</v>
      </c>
      <c r="F385" s="102" t="n">
        <v>0.604166666666667</v>
      </c>
      <c r="G385" s="8" t="s">
        <v>410</v>
      </c>
      <c r="H385" s="8" t="s">
        <v>410</v>
      </c>
      <c r="I385" s="19" t="n">
        <v>890000</v>
      </c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customFormat="false" ht="15.75" hidden="false" customHeight="false" outlineLevel="0" collapsed="false">
      <c r="A386" s="64" t="n">
        <v>42845</v>
      </c>
      <c r="B386" s="8" t="s">
        <v>751</v>
      </c>
      <c r="C386" s="8" t="s">
        <v>626</v>
      </c>
      <c r="D386" s="8"/>
      <c r="E386" s="102" t="n">
        <v>0.604166666666667</v>
      </c>
      <c r="F386" s="102" t="n">
        <v>0.604166666666667</v>
      </c>
      <c r="G386" s="8" t="s">
        <v>410</v>
      </c>
      <c r="H386" s="8" t="s">
        <v>410</v>
      </c>
      <c r="I386" s="19" t="n">
        <v>418000</v>
      </c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customFormat="false" ht="15.75" hidden="true" customHeight="false" outlineLevel="0" collapsed="false">
      <c r="A387" s="64" t="n">
        <v>42846</v>
      </c>
      <c r="B387" s="8" t="s">
        <v>743</v>
      </c>
      <c r="C387" s="8" t="s">
        <v>626</v>
      </c>
      <c r="D387" s="8"/>
      <c r="E387" s="102" t="n">
        <v>0.625</v>
      </c>
      <c r="F387" s="102" t="n">
        <v>0.625</v>
      </c>
      <c r="G387" s="8" t="s">
        <v>410</v>
      </c>
      <c r="H387" s="8" t="s">
        <v>410</v>
      </c>
      <c r="I387" s="19" t="n">
        <v>684000</v>
      </c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customFormat="false" ht="15.75" hidden="true" customHeight="false" outlineLevel="0" collapsed="false">
      <c r="A388" s="64" t="n">
        <v>42847</v>
      </c>
      <c r="B388" s="8" t="s">
        <v>744</v>
      </c>
      <c r="C388" s="8" t="s">
        <v>626</v>
      </c>
      <c r="D388" s="8"/>
      <c r="E388" s="102" t="n">
        <v>0.375</v>
      </c>
      <c r="F388" s="102" t="n">
        <v>0.375</v>
      </c>
      <c r="G388" s="8" t="s">
        <v>504</v>
      </c>
      <c r="H388" s="8" t="s">
        <v>504</v>
      </c>
      <c r="I388" s="19" t="n">
        <v>433000</v>
      </c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customFormat="false" ht="15.75" hidden="true" customHeight="false" outlineLevel="0" collapsed="false">
      <c r="A389" s="64" t="n">
        <v>42848</v>
      </c>
      <c r="B389" s="8" t="s">
        <v>745</v>
      </c>
      <c r="C389" s="8" t="s">
        <v>626</v>
      </c>
      <c r="D389" s="8"/>
      <c r="E389" s="102" t="n">
        <v>0.375</v>
      </c>
      <c r="F389" s="102" t="n">
        <v>0.375</v>
      </c>
      <c r="G389" s="8" t="s">
        <v>508</v>
      </c>
      <c r="H389" s="8" t="s">
        <v>508</v>
      </c>
      <c r="I389" s="19" t="n">
        <v>644000</v>
      </c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customFormat="false" ht="15.75" hidden="true" customHeight="false" outlineLevel="0" collapsed="false">
      <c r="A390" s="64" t="n">
        <v>42849</v>
      </c>
      <c r="B390" s="8" t="s">
        <v>747</v>
      </c>
      <c r="C390" s="8" t="s">
        <v>626</v>
      </c>
      <c r="D390" s="8"/>
      <c r="E390" s="102" t="n">
        <v>0.604166666666667</v>
      </c>
      <c r="F390" s="102" t="n">
        <v>0.604166666666667</v>
      </c>
      <c r="G390" s="8" t="s">
        <v>504</v>
      </c>
      <c r="H390" s="8" t="s">
        <v>504</v>
      </c>
      <c r="I390" s="19" t="n">
        <v>950000</v>
      </c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customFormat="false" ht="15.75" hidden="true" customHeight="false" outlineLevel="0" collapsed="false">
      <c r="A391" s="64" t="n">
        <v>42850</v>
      </c>
      <c r="B391" s="8" t="s">
        <v>749</v>
      </c>
      <c r="C391" s="8" t="s">
        <v>626</v>
      </c>
      <c r="D391" s="8"/>
      <c r="E391" s="102" t="n">
        <v>0.604166666666667</v>
      </c>
      <c r="F391" s="102" t="n">
        <v>0.604166666666667</v>
      </c>
      <c r="G391" s="8" t="s">
        <v>504</v>
      </c>
      <c r="H391" s="8" t="s">
        <v>504</v>
      </c>
      <c r="I391" s="19" t="n">
        <v>281000</v>
      </c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customFormat="false" ht="15.75" hidden="true" customHeight="false" outlineLevel="0" collapsed="false">
      <c r="A392" s="64" t="n">
        <v>42851</v>
      </c>
      <c r="B392" s="8" t="s">
        <v>750</v>
      </c>
      <c r="C392" s="8" t="s">
        <v>646</v>
      </c>
      <c r="D392" s="8"/>
      <c r="E392" s="102" t="n">
        <v>0.604166666666667</v>
      </c>
      <c r="F392" s="102" t="n">
        <v>0.604166666666667</v>
      </c>
      <c r="G392" s="8" t="s">
        <v>504</v>
      </c>
      <c r="H392" s="8" t="s">
        <v>23</v>
      </c>
      <c r="I392" s="8" t="s">
        <v>23</v>
      </c>
      <c r="J392" s="8" t="s">
        <v>762</v>
      </c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customFormat="false" ht="15.75" hidden="false" customHeight="false" outlineLevel="0" collapsed="false">
      <c r="A393" s="64" t="n">
        <v>42852</v>
      </c>
      <c r="B393" s="8" t="s">
        <v>751</v>
      </c>
      <c r="C393" s="8" t="s">
        <v>626</v>
      </c>
      <c r="D393" s="8"/>
      <c r="E393" s="102" t="n">
        <v>0.604166666666667</v>
      </c>
      <c r="F393" s="102" t="n">
        <v>0.604166666666667</v>
      </c>
      <c r="G393" s="8" t="s">
        <v>504</v>
      </c>
      <c r="H393" s="8" t="s">
        <v>504</v>
      </c>
      <c r="I393" s="19" t="n">
        <v>594000</v>
      </c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customFormat="false" ht="15.75" hidden="true" customHeight="false" outlineLevel="0" collapsed="false">
      <c r="A394" s="64" t="n">
        <v>42853</v>
      </c>
      <c r="B394" s="8" t="s">
        <v>743</v>
      </c>
      <c r="C394" s="8" t="s">
        <v>626</v>
      </c>
      <c r="D394" s="8"/>
      <c r="E394" s="102" t="n">
        <v>0.625</v>
      </c>
      <c r="F394" s="102" t="n">
        <v>0.625</v>
      </c>
      <c r="G394" s="8" t="s">
        <v>504</v>
      </c>
      <c r="H394" s="8" t="s">
        <v>504</v>
      </c>
      <c r="I394" s="19" t="n">
        <v>542000</v>
      </c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customFormat="false" ht="15.75" hidden="true" customHeight="false" outlineLevel="0" collapsed="false">
      <c r="A395" s="64" t="n">
        <v>42854</v>
      </c>
      <c r="B395" s="8" t="s">
        <v>744</v>
      </c>
      <c r="C395" s="8" t="s">
        <v>626</v>
      </c>
      <c r="D395" s="8"/>
      <c r="E395" s="102" t="n">
        <v>0.375</v>
      </c>
      <c r="F395" s="102" t="n">
        <v>0.375</v>
      </c>
      <c r="G395" s="8" t="s">
        <v>504</v>
      </c>
      <c r="H395" s="8" t="s">
        <v>504</v>
      </c>
      <c r="I395" s="19" t="n">
        <v>457000</v>
      </c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customFormat="false" ht="15.75" hidden="true" customHeight="false" outlineLevel="0" collapsed="false">
      <c r="A396" s="64" t="n">
        <v>42855</v>
      </c>
      <c r="B396" s="8" t="s">
        <v>745</v>
      </c>
      <c r="C396" s="8" t="s">
        <v>626</v>
      </c>
      <c r="D396" s="8"/>
      <c r="E396" s="102" t="n">
        <v>0.375</v>
      </c>
      <c r="F396" s="102" t="n">
        <v>0.375</v>
      </c>
      <c r="G396" s="8" t="s">
        <v>508</v>
      </c>
      <c r="H396" s="8" t="s">
        <v>508</v>
      </c>
      <c r="I396" s="19" t="n">
        <v>786000</v>
      </c>
      <c r="J396" s="19" t="n">
        <f aca="false">(AVERAGE(I367:I396))</f>
        <v>665357.1429</v>
      </c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customFormat="false" ht="15.75" hidden="true" customHeight="false" outlineLevel="0" collapsed="false">
      <c r="A397" s="64" t="n">
        <v>42856</v>
      </c>
      <c r="B397" s="8" t="s">
        <v>747</v>
      </c>
      <c r="C397" s="8" t="s">
        <v>626</v>
      </c>
      <c r="D397" s="8"/>
      <c r="E397" s="102" t="n">
        <v>0.604166666666667</v>
      </c>
      <c r="F397" s="102" t="n">
        <v>0.604166666666667</v>
      </c>
      <c r="G397" s="8" t="s">
        <v>504</v>
      </c>
      <c r="H397" s="8" t="s">
        <v>504</v>
      </c>
      <c r="I397" s="19" t="n">
        <v>918000</v>
      </c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customFormat="false" ht="15.75" hidden="true" customHeight="false" outlineLevel="0" collapsed="false">
      <c r="A398" s="64" t="n">
        <v>42857</v>
      </c>
      <c r="B398" s="8" t="s">
        <v>749</v>
      </c>
      <c r="C398" s="8" t="s">
        <v>626</v>
      </c>
      <c r="D398" s="8"/>
      <c r="E398" s="102" t="n">
        <v>0.604166666666667</v>
      </c>
      <c r="F398" s="102" t="n">
        <v>0.604166666666667</v>
      </c>
      <c r="G398" s="8" t="s">
        <v>504</v>
      </c>
      <c r="H398" s="8" t="s">
        <v>504</v>
      </c>
      <c r="I398" s="19" t="n">
        <v>340000</v>
      </c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customFormat="false" ht="15.75" hidden="true" customHeight="false" outlineLevel="0" collapsed="false">
      <c r="A399" s="64" t="n">
        <v>42858</v>
      </c>
      <c r="B399" s="8" t="s">
        <v>750</v>
      </c>
      <c r="C399" s="8" t="s">
        <v>626</v>
      </c>
      <c r="D399" s="8"/>
      <c r="E399" s="102" t="n">
        <v>0.604166666666667</v>
      </c>
      <c r="F399" s="102" t="n">
        <v>0.604166666666667</v>
      </c>
      <c r="G399" s="8" t="s">
        <v>504</v>
      </c>
      <c r="H399" s="8" t="s">
        <v>504</v>
      </c>
      <c r="I399" s="19" t="n">
        <v>749000</v>
      </c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customFormat="false" ht="15.75" hidden="false" customHeight="false" outlineLevel="0" collapsed="false">
      <c r="A400" s="64" t="n">
        <v>42859</v>
      </c>
      <c r="B400" s="8" t="s">
        <v>751</v>
      </c>
      <c r="C400" s="8" t="s">
        <v>626</v>
      </c>
      <c r="D400" s="8"/>
      <c r="E400" s="102" t="n">
        <v>0.604166666666667</v>
      </c>
      <c r="F400" s="102" t="n">
        <v>0.604166666666667</v>
      </c>
      <c r="G400" s="8" t="s">
        <v>504</v>
      </c>
      <c r="H400" s="8" t="s">
        <v>504</v>
      </c>
      <c r="I400" s="19" t="n">
        <v>532000</v>
      </c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customFormat="false" ht="15.75" hidden="true" customHeight="false" outlineLevel="0" collapsed="false">
      <c r="A401" s="64" t="n">
        <v>42860</v>
      </c>
      <c r="B401" s="8" t="s">
        <v>743</v>
      </c>
      <c r="C401" s="8" t="s">
        <v>626</v>
      </c>
      <c r="D401" s="8"/>
      <c r="E401" s="102" t="n">
        <v>0.625</v>
      </c>
      <c r="F401" s="102" t="n">
        <v>0.625</v>
      </c>
      <c r="G401" s="8" t="s">
        <v>504</v>
      </c>
      <c r="H401" s="8" t="s">
        <v>504</v>
      </c>
      <c r="I401" s="19" t="n">
        <v>743000</v>
      </c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customFormat="false" ht="15.75" hidden="true" customHeight="false" outlineLevel="0" collapsed="false">
      <c r="A402" s="64" t="n">
        <v>42861</v>
      </c>
      <c r="B402" s="8" t="s">
        <v>744</v>
      </c>
      <c r="C402" s="8" t="s">
        <v>626</v>
      </c>
      <c r="D402" s="8"/>
      <c r="E402" s="102" t="n">
        <v>0.375</v>
      </c>
      <c r="F402" s="102" t="n">
        <v>0.375</v>
      </c>
      <c r="G402" s="8" t="s">
        <v>510</v>
      </c>
      <c r="H402" s="8" t="s">
        <v>510</v>
      </c>
      <c r="I402" s="19" t="n">
        <v>495000</v>
      </c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customFormat="false" ht="15.75" hidden="true" customHeight="false" outlineLevel="0" collapsed="false">
      <c r="A403" s="64" t="n">
        <v>42862</v>
      </c>
      <c r="B403" s="8" t="s">
        <v>745</v>
      </c>
      <c r="C403" s="8" t="s">
        <v>626</v>
      </c>
      <c r="D403" s="8"/>
      <c r="E403" s="102" t="n">
        <v>0.375</v>
      </c>
      <c r="F403" s="102" t="n">
        <v>0.375</v>
      </c>
      <c r="G403" s="8" t="s">
        <v>513</v>
      </c>
      <c r="H403" s="8" t="s">
        <v>513</v>
      </c>
      <c r="I403" s="19" t="n">
        <v>720000</v>
      </c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customFormat="false" ht="15.75" hidden="true" customHeight="false" outlineLevel="0" collapsed="false">
      <c r="A404" s="64" t="n">
        <v>42863</v>
      </c>
      <c r="B404" s="8" t="s">
        <v>747</v>
      </c>
      <c r="C404" s="8" t="s">
        <v>626</v>
      </c>
      <c r="D404" s="8"/>
      <c r="E404" s="102" t="n">
        <v>0.604166666666667</v>
      </c>
      <c r="F404" s="102" t="n">
        <v>0.604166666666667</v>
      </c>
      <c r="G404" s="8" t="s">
        <v>510</v>
      </c>
      <c r="H404" s="8" t="s">
        <v>510</v>
      </c>
      <c r="I404" s="19" t="n">
        <v>1262000</v>
      </c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customFormat="false" ht="15.75" hidden="true" customHeight="false" outlineLevel="0" collapsed="false">
      <c r="A405" s="64" t="n">
        <v>42864</v>
      </c>
      <c r="B405" s="8" t="s">
        <v>749</v>
      </c>
      <c r="C405" s="8" t="s">
        <v>626</v>
      </c>
      <c r="D405" s="8"/>
      <c r="E405" s="102" t="n">
        <v>0.604166666666667</v>
      </c>
      <c r="F405" s="102" t="n">
        <v>0.604166666666667</v>
      </c>
      <c r="G405" s="8" t="s">
        <v>510</v>
      </c>
      <c r="H405" s="8" t="s">
        <v>510</v>
      </c>
      <c r="I405" s="19" t="n">
        <v>610000</v>
      </c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customFormat="false" ht="15.75" hidden="true" customHeight="false" outlineLevel="0" collapsed="false">
      <c r="A406" s="64" t="n">
        <v>42865</v>
      </c>
      <c r="B406" s="8" t="s">
        <v>750</v>
      </c>
      <c r="C406" s="8" t="s">
        <v>626</v>
      </c>
      <c r="D406" s="8"/>
      <c r="E406" s="102" t="n">
        <v>0.604166666666667</v>
      </c>
      <c r="F406" s="102" t="n">
        <v>0.604166666666667</v>
      </c>
      <c r="G406" s="8" t="s">
        <v>510</v>
      </c>
      <c r="H406" s="8" t="s">
        <v>510</v>
      </c>
      <c r="I406" s="19" t="n">
        <v>641000</v>
      </c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customFormat="false" ht="15.75" hidden="false" customHeight="false" outlineLevel="0" collapsed="false">
      <c r="A407" s="64" t="n">
        <v>42866</v>
      </c>
      <c r="B407" s="8" t="s">
        <v>751</v>
      </c>
      <c r="C407" s="8" t="s">
        <v>626</v>
      </c>
      <c r="D407" s="8"/>
      <c r="E407" s="102" t="n">
        <v>0.604166666666667</v>
      </c>
      <c r="F407" s="102" t="n">
        <v>0.604166666666667</v>
      </c>
      <c r="G407" s="8" t="s">
        <v>510</v>
      </c>
      <c r="H407" s="8" t="s">
        <v>510</v>
      </c>
      <c r="I407" s="19" t="n">
        <v>688000</v>
      </c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customFormat="false" ht="15.75" hidden="true" customHeight="false" outlineLevel="0" collapsed="false">
      <c r="A408" s="64" t="n">
        <v>42867</v>
      </c>
      <c r="B408" s="8" t="s">
        <v>743</v>
      </c>
      <c r="C408" s="8" t="s">
        <v>626</v>
      </c>
      <c r="D408" s="8"/>
      <c r="E408" s="102" t="n">
        <v>0.625</v>
      </c>
      <c r="F408" s="102" t="n">
        <v>0.625</v>
      </c>
      <c r="G408" s="8" t="s">
        <v>510</v>
      </c>
      <c r="H408" s="8" t="s">
        <v>510</v>
      </c>
      <c r="I408" s="19" t="n">
        <v>749000</v>
      </c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customFormat="false" ht="15.75" hidden="true" customHeight="false" outlineLevel="0" collapsed="false">
      <c r="A409" s="64" t="n">
        <v>42868</v>
      </c>
      <c r="B409" s="8" t="s">
        <v>744</v>
      </c>
      <c r="C409" s="8" t="s">
        <v>626</v>
      </c>
      <c r="D409" s="8"/>
      <c r="E409" s="102" t="n">
        <v>0.375</v>
      </c>
      <c r="F409" s="102" t="n">
        <v>0.375</v>
      </c>
      <c r="G409" s="8" t="s">
        <v>516</v>
      </c>
      <c r="H409" s="8" t="s">
        <v>516</v>
      </c>
      <c r="I409" s="19" t="n">
        <v>1005000</v>
      </c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customFormat="false" ht="15.75" hidden="true" customHeight="false" outlineLevel="0" collapsed="false">
      <c r="A410" s="64" t="n">
        <v>42869</v>
      </c>
      <c r="B410" s="8" t="s">
        <v>745</v>
      </c>
      <c r="C410" s="8" t="s">
        <v>626</v>
      </c>
      <c r="D410" s="8"/>
      <c r="E410" s="102" t="n">
        <v>0.375</v>
      </c>
      <c r="F410" s="102" t="n">
        <v>0.375</v>
      </c>
      <c r="G410" s="8" t="s">
        <v>519</v>
      </c>
      <c r="H410" s="8" t="s">
        <v>519</v>
      </c>
      <c r="I410" s="19" t="n">
        <v>609000</v>
      </c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customFormat="false" ht="15.75" hidden="true" customHeight="false" outlineLevel="0" collapsed="false">
      <c r="A411" s="64" t="n">
        <v>42870</v>
      </c>
      <c r="B411" s="8" t="s">
        <v>747</v>
      </c>
      <c r="C411" s="8" t="s">
        <v>626</v>
      </c>
      <c r="D411" s="8"/>
      <c r="E411" s="102" t="n">
        <v>0.604166666666667</v>
      </c>
      <c r="F411" s="102" t="n">
        <v>0.604166666666667</v>
      </c>
      <c r="G411" s="8" t="s">
        <v>516</v>
      </c>
      <c r="H411" s="8" t="s">
        <v>516</v>
      </c>
      <c r="I411" s="19" t="n">
        <v>608000</v>
      </c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customFormat="false" ht="15.75" hidden="true" customHeight="false" outlineLevel="0" collapsed="false">
      <c r="A412" s="64" t="n">
        <v>42871</v>
      </c>
      <c r="B412" s="8" t="s">
        <v>749</v>
      </c>
      <c r="C412" s="8" t="s">
        <v>626</v>
      </c>
      <c r="D412" s="8"/>
      <c r="E412" s="102" t="n">
        <v>0.604166666666667</v>
      </c>
      <c r="F412" s="102" t="n">
        <v>0.604166666666667</v>
      </c>
      <c r="G412" s="8" t="s">
        <v>516</v>
      </c>
      <c r="H412" s="8" t="s">
        <v>516</v>
      </c>
      <c r="I412" s="19" t="n">
        <v>309000</v>
      </c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customFormat="false" ht="15.75" hidden="true" customHeight="false" outlineLevel="0" collapsed="false">
      <c r="A413" s="64" t="n">
        <v>42872</v>
      </c>
      <c r="B413" s="8" t="s">
        <v>750</v>
      </c>
      <c r="C413" s="8" t="s">
        <v>626</v>
      </c>
      <c r="D413" s="8"/>
      <c r="E413" s="102" t="n">
        <v>0.604166666666667</v>
      </c>
      <c r="F413" s="102" t="n">
        <v>0.604166666666667</v>
      </c>
      <c r="G413" s="8" t="s">
        <v>516</v>
      </c>
      <c r="H413" s="8" t="s">
        <v>516</v>
      </c>
      <c r="I413" s="19" t="n">
        <v>137000</v>
      </c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customFormat="false" ht="15.75" hidden="false" customHeight="false" outlineLevel="0" collapsed="false">
      <c r="A414" s="64" t="n">
        <v>42873</v>
      </c>
      <c r="B414" s="8" t="s">
        <v>751</v>
      </c>
      <c r="C414" s="8" t="s">
        <v>626</v>
      </c>
      <c r="D414" s="8"/>
      <c r="E414" s="102" t="n">
        <v>0.604166666666667</v>
      </c>
      <c r="F414" s="102" t="n">
        <v>0.604166666666667</v>
      </c>
      <c r="G414" s="8" t="s">
        <v>516</v>
      </c>
      <c r="H414" s="8" t="s">
        <v>516</v>
      </c>
      <c r="I414" s="19" t="n">
        <v>546000</v>
      </c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customFormat="false" ht="15.75" hidden="true" customHeight="false" outlineLevel="0" collapsed="false">
      <c r="A415" s="64" t="n">
        <v>42874</v>
      </c>
      <c r="B415" s="8" t="s">
        <v>743</v>
      </c>
      <c r="C415" s="8" t="s">
        <v>626</v>
      </c>
      <c r="D415" s="8"/>
      <c r="E415" s="102" t="n">
        <v>0.625</v>
      </c>
      <c r="F415" s="102" t="n">
        <v>0.625</v>
      </c>
      <c r="G415" s="8" t="s">
        <v>516</v>
      </c>
      <c r="H415" s="8" t="s">
        <v>516</v>
      </c>
      <c r="I415" s="19" t="n">
        <v>660000</v>
      </c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customFormat="false" ht="15.75" hidden="true" customHeight="false" outlineLevel="0" collapsed="false">
      <c r="A416" s="64" t="n">
        <v>42875</v>
      </c>
      <c r="B416" s="8" t="s">
        <v>744</v>
      </c>
      <c r="C416" s="8" t="s">
        <v>703</v>
      </c>
      <c r="D416" s="8"/>
      <c r="E416" s="102" t="n">
        <v>0.375</v>
      </c>
      <c r="F416" s="102" t="n">
        <v>0.375</v>
      </c>
      <c r="G416" s="8" t="s">
        <v>524</v>
      </c>
      <c r="H416" s="8" t="s">
        <v>524</v>
      </c>
      <c r="I416" s="8" t="s">
        <v>23</v>
      </c>
      <c r="J416" s="8" t="s">
        <v>763</v>
      </c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customFormat="false" ht="15.75" hidden="true" customHeight="false" outlineLevel="0" collapsed="false">
      <c r="A417" s="64" t="n">
        <v>42876</v>
      </c>
      <c r="B417" s="8" t="s">
        <v>745</v>
      </c>
      <c r="C417" s="8" t="s">
        <v>626</v>
      </c>
      <c r="D417" s="8"/>
      <c r="E417" s="102" t="n">
        <v>0.375</v>
      </c>
      <c r="F417" s="102" t="n">
        <v>0.375</v>
      </c>
      <c r="G417" s="8" t="s">
        <v>527</v>
      </c>
      <c r="H417" s="8" t="s">
        <v>527</v>
      </c>
      <c r="I417" s="19" t="n">
        <v>560000</v>
      </c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customFormat="false" ht="15.75" hidden="true" customHeight="false" outlineLevel="0" collapsed="false">
      <c r="A418" s="64" t="n">
        <v>42877</v>
      </c>
      <c r="B418" s="8" t="s">
        <v>747</v>
      </c>
      <c r="C418" s="8" t="s">
        <v>626</v>
      </c>
      <c r="D418" s="8"/>
      <c r="E418" s="102" t="n">
        <v>0.604166666666667</v>
      </c>
      <c r="F418" s="102" t="n">
        <v>0.604166666666667</v>
      </c>
      <c r="G418" s="8" t="s">
        <v>524</v>
      </c>
      <c r="H418" s="8" t="s">
        <v>524</v>
      </c>
      <c r="I418" s="19" t="n">
        <v>1105000</v>
      </c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customFormat="false" ht="15.75" hidden="true" customHeight="false" outlineLevel="0" collapsed="false">
      <c r="A419" s="64" t="n">
        <v>42878</v>
      </c>
      <c r="B419" s="8" t="s">
        <v>749</v>
      </c>
      <c r="C419" s="8" t="s">
        <v>626</v>
      </c>
      <c r="D419" s="8"/>
      <c r="E419" s="102" t="n">
        <v>0.604166666666667</v>
      </c>
      <c r="F419" s="102" t="n">
        <v>0.604166666666667</v>
      </c>
      <c r="G419" s="8" t="s">
        <v>524</v>
      </c>
      <c r="H419" s="8" t="s">
        <v>524</v>
      </c>
      <c r="I419" s="19" t="n">
        <v>288000</v>
      </c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customFormat="false" ht="15.75" hidden="true" customHeight="false" outlineLevel="0" collapsed="false">
      <c r="A420" s="64" t="n">
        <v>42879</v>
      </c>
      <c r="B420" s="8" t="s">
        <v>750</v>
      </c>
      <c r="C420" s="8" t="s">
        <v>626</v>
      </c>
      <c r="D420" s="8"/>
      <c r="E420" s="102" t="n">
        <v>0.604166666666667</v>
      </c>
      <c r="F420" s="102" t="n">
        <v>0.604166666666667</v>
      </c>
      <c r="G420" s="8" t="s">
        <v>524</v>
      </c>
      <c r="H420" s="8" t="s">
        <v>524</v>
      </c>
      <c r="I420" s="19" t="n">
        <v>778000</v>
      </c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customFormat="false" ht="15.75" hidden="false" customHeight="false" outlineLevel="0" collapsed="false">
      <c r="A421" s="64" t="n">
        <v>42880</v>
      </c>
      <c r="B421" s="8" t="s">
        <v>751</v>
      </c>
      <c r="C421" s="8" t="s">
        <v>626</v>
      </c>
      <c r="D421" s="8"/>
      <c r="E421" s="102" t="n">
        <v>0.604166666666667</v>
      </c>
      <c r="F421" s="102" t="n">
        <v>0.604166666666667</v>
      </c>
      <c r="G421" s="8" t="s">
        <v>524</v>
      </c>
      <c r="H421" s="8" t="s">
        <v>524</v>
      </c>
      <c r="I421" s="19" t="n">
        <v>343000</v>
      </c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customFormat="false" ht="15.75" hidden="true" customHeight="false" outlineLevel="0" collapsed="false">
      <c r="A422" s="64" t="n">
        <v>42881</v>
      </c>
      <c r="B422" s="8" t="s">
        <v>743</v>
      </c>
      <c r="C422" s="8" t="s">
        <v>626</v>
      </c>
      <c r="D422" s="8"/>
      <c r="E422" s="102" t="n">
        <v>0.625</v>
      </c>
      <c r="F422" s="102" t="n">
        <v>0.625</v>
      </c>
      <c r="G422" s="8" t="s">
        <v>524</v>
      </c>
      <c r="H422" s="8" t="s">
        <v>524</v>
      </c>
      <c r="I422" s="19" t="n">
        <v>529000</v>
      </c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customFormat="false" ht="15.75" hidden="true" customHeight="false" outlineLevel="0" collapsed="false">
      <c r="A423" s="64" t="n">
        <v>42882</v>
      </c>
      <c r="B423" s="8" t="s">
        <v>744</v>
      </c>
      <c r="C423" s="8" t="s">
        <v>626</v>
      </c>
      <c r="D423" s="8"/>
      <c r="E423" s="102" t="n">
        <v>0.375</v>
      </c>
      <c r="F423" s="102" t="n">
        <v>0.375</v>
      </c>
      <c r="G423" s="8" t="s">
        <v>529</v>
      </c>
      <c r="H423" s="8" t="s">
        <v>529</v>
      </c>
      <c r="I423" s="19" t="n">
        <v>944000</v>
      </c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customFormat="false" ht="15.75" hidden="true" customHeight="false" outlineLevel="0" collapsed="false">
      <c r="A424" s="64" t="n">
        <v>42883</v>
      </c>
      <c r="B424" s="8" t="s">
        <v>745</v>
      </c>
      <c r="C424" s="8" t="s">
        <v>626</v>
      </c>
      <c r="D424" s="8"/>
      <c r="E424" s="102" t="n">
        <v>0.375</v>
      </c>
      <c r="F424" s="102" t="n">
        <v>0.375</v>
      </c>
      <c r="G424" s="8" t="s">
        <v>531</v>
      </c>
      <c r="H424" s="8" t="s">
        <v>531</v>
      </c>
      <c r="I424" s="19" t="n">
        <v>380000</v>
      </c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customFormat="false" ht="15.75" hidden="true" customHeight="false" outlineLevel="0" collapsed="false">
      <c r="A425" s="64" t="n">
        <v>42884</v>
      </c>
      <c r="B425" s="8" t="s">
        <v>747</v>
      </c>
      <c r="C425" s="8" t="s">
        <v>626</v>
      </c>
      <c r="D425" s="8"/>
      <c r="E425" s="102" t="n">
        <v>0.604166666666667</v>
      </c>
      <c r="F425" s="102" t="n">
        <v>0.604166666666667</v>
      </c>
      <c r="G425" s="8" t="s">
        <v>529</v>
      </c>
      <c r="H425" s="8" t="s">
        <v>529</v>
      </c>
      <c r="I425" s="19" t="n">
        <v>459000</v>
      </c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customFormat="false" ht="15.75" hidden="true" customHeight="false" outlineLevel="0" collapsed="false">
      <c r="A426" s="64" t="n">
        <v>42885</v>
      </c>
      <c r="B426" s="8" t="s">
        <v>749</v>
      </c>
      <c r="C426" s="8" t="s">
        <v>626</v>
      </c>
      <c r="D426" s="8"/>
      <c r="E426" s="102" t="n">
        <v>0.604166666666667</v>
      </c>
      <c r="F426" s="102" t="n">
        <v>0.604166666666667</v>
      </c>
      <c r="G426" s="8" t="s">
        <v>529</v>
      </c>
      <c r="H426" s="8" t="s">
        <v>529</v>
      </c>
      <c r="I426" s="19" t="n">
        <v>357000</v>
      </c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customFormat="false" ht="15.75" hidden="true" customHeight="false" outlineLevel="0" collapsed="false">
      <c r="A427" s="64" t="n">
        <v>42886</v>
      </c>
      <c r="B427" s="8" t="s">
        <v>750</v>
      </c>
      <c r="C427" s="8" t="s">
        <v>626</v>
      </c>
      <c r="D427" s="8"/>
      <c r="E427" s="102" t="n">
        <v>0.604166666666667</v>
      </c>
      <c r="F427" s="102" t="n">
        <v>0.604166666666667</v>
      </c>
      <c r="G427" s="8" t="s">
        <v>529</v>
      </c>
      <c r="H427" s="8" t="s">
        <v>529</v>
      </c>
      <c r="I427" s="19" t="n">
        <v>318000</v>
      </c>
      <c r="J427" s="19" t="n">
        <f aca="false">AVERAGE(I383:I427)</f>
        <v>609465.1163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customFormat="false" ht="15.75" hidden="false" customHeight="false" outlineLevel="0" collapsed="false">
      <c r="A428" s="64" t="n">
        <v>42887</v>
      </c>
      <c r="B428" s="8" t="s">
        <v>751</v>
      </c>
      <c r="C428" s="8" t="s">
        <v>626</v>
      </c>
      <c r="D428" s="8"/>
      <c r="E428" s="102" t="n">
        <v>0.604166666666667</v>
      </c>
      <c r="F428" s="102" t="n">
        <v>0.604166666666667</v>
      </c>
      <c r="G428" s="8" t="s">
        <v>529</v>
      </c>
      <c r="H428" s="8" t="s">
        <v>529</v>
      </c>
      <c r="I428" s="19" t="n">
        <v>593000</v>
      </c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customFormat="false" ht="15.75" hidden="true" customHeight="false" outlineLevel="0" collapsed="false">
      <c r="A429" s="64" t="n">
        <v>42888</v>
      </c>
      <c r="B429" s="8" t="s">
        <v>743</v>
      </c>
      <c r="C429" s="8" t="s">
        <v>626</v>
      </c>
      <c r="D429" s="8"/>
      <c r="E429" s="102" t="n">
        <v>0.625</v>
      </c>
      <c r="F429" s="102" t="n">
        <v>0.625</v>
      </c>
      <c r="G429" s="8" t="s">
        <v>529</v>
      </c>
      <c r="H429" s="8" t="s">
        <v>529</v>
      </c>
      <c r="I429" s="19" t="n">
        <v>656000</v>
      </c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customFormat="false" ht="15.75" hidden="true" customHeight="false" outlineLevel="0" collapsed="false">
      <c r="A430" s="64" t="n">
        <v>42889</v>
      </c>
      <c r="B430" s="8" t="s">
        <v>744</v>
      </c>
      <c r="C430" s="8" t="s">
        <v>626</v>
      </c>
      <c r="D430" s="8"/>
      <c r="E430" s="102" t="n">
        <v>0.375</v>
      </c>
      <c r="F430" s="102" t="n">
        <v>0.375</v>
      </c>
      <c r="G430" s="8" t="s">
        <v>533</v>
      </c>
      <c r="H430" s="8" t="s">
        <v>533</v>
      </c>
      <c r="I430" s="19" t="n">
        <v>732000</v>
      </c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customFormat="false" ht="15.75" hidden="true" customHeight="false" outlineLevel="0" collapsed="false">
      <c r="A431" s="64" t="n">
        <v>42890</v>
      </c>
      <c r="B431" s="8" t="s">
        <v>745</v>
      </c>
      <c r="C431" s="8" t="s">
        <v>626</v>
      </c>
      <c r="D431" s="8"/>
      <c r="E431" s="102" t="n">
        <v>0.375</v>
      </c>
      <c r="F431" s="102" t="n">
        <v>0.375</v>
      </c>
      <c r="G431" s="8" t="s">
        <v>535</v>
      </c>
      <c r="H431" s="8" t="s">
        <v>535</v>
      </c>
      <c r="I431" s="19" t="n">
        <v>310000</v>
      </c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customFormat="false" ht="15.75" hidden="true" customHeight="false" outlineLevel="0" collapsed="false">
      <c r="A432" s="64" t="n">
        <v>42891</v>
      </c>
      <c r="B432" s="8" t="s">
        <v>747</v>
      </c>
      <c r="C432" s="8" t="s">
        <v>626</v>
      </c>
      <c r="D432" s="8"/>
      <c r="E432" s="102" t="n">
        <v>0.604166666666667</v>
      </c>
      <c r="F432" s="102" t="n">
        <v>0.604166666666667</v>
      </c>
      <c r="G432" s="8" t="s">
        <v>533</v>
      </c>
      <c r="H432" s="8" t="s">
        <v>533</v>
      </c>
      <c r="I432" s="19" t="n">
        <v>527000</v>
      </c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customFormat="false" ht="15.75" hidden="true" customHeight="false" outlineLevel="0" collapsed="false">
      <c r="A433" s="104" t="n">
        <v>42892</v>
      </c>
      <c r="B433" s="8" t="s">
        <v>749</v>
      </c>
      <c r="C433" s="8" t="s">
        <v>626</v>
      </c>
      <c r="D433" s="8"/>
      <c r="E433" s="102" t="n">
        <v>0.604166666666667</v>
      </c>
      <c r="F433" s="102" t="n">
        <v>0.604166666666667</v>
      </c>
      <c r="G433" s="8" t="s">
        <v>533</v>
      </c>
      <c r="H433" s="8" t="s">
        <v>533</v>
      </c>
      <c r="I433" s="19" t="n">
        <v>619000</v>
      </c>
      <c r="J433" s="8" t="s">
        <v>764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customFormat="false" ht="15.75" hidden="true" customHeight="false" outlineLevel="0" collapsed="false">
      <c r="A434" s="104" t="n">
        <v>42893</v>
      </c>
      <c r="B434" s="8" t="s">
        <v>750</v>
      </c>
      <c r="C434" s="8" t="s">
        <v>626</v>
      </c>
      <c r="D434" s="8"/>
      <c r="E434" s="102" t="n">
        <v>0.604166666666667</v>
      </c>
      <c r="F434" s="102" t="n">
        <v>0.604166666666667</v>
      </c>
      <c r="G434" s="8" t="s">
        <v>533</v>
      </c>
      <c r="H434" s="8" t="s">
        <v>533</v>
      </c>
      <c r="I434" s="19" t="n">
        <v>592000</v>
      </c>
      <c r="J434" s="19" t="n">
        <f aca="false">AVERAGE(I336:I427)</f>
        <v>623102.2727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customFormat="false" ht="15.75" hidden="false" customHeight="false" outlineLevel="0" collapsed="false">
      <c r="A435" s="104" t="n">
        <v>42894</v>
      </c>
      <c r="B435" s="8" t="s">
        <v>751</v>
      </c>
      <c r="C435" s="8" t="s">
        <v>626</v>
      </c>
      <c r="D435" s="8"/>
      <c r="E435" s="102" t="n">
        <v>0.604166666666667</v>
      </c>
      <c r="F435" s="102" t="n">
        <v>0.604166666666667</v>
      </c>
      <c r="G435" s="8" t="s">
        <v>533</v>
      </c>
      <c r="H435" s="8" t="s">
        <v>533</v>
      </c>
      <c r="I435" s="19" t="n">
        <v>576000</v>
      </c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customFormat="false" ht="15.75" hidden="true" customHeight="false" outlineLevel="0" collapsed="false">
      <c r="A436" s="104" t="n">
        <v>42895</v>
      </c>
      <c r="B436" s="8" t="s">
        <v>743</v>
      </c>
      <c r="C436" s="8" t="s">
        <v>626</v>
      </c>
      <c r="D436" s="8"/>
      <c r="E436" s="102" t="n">
        <v>0.625</v>
      </c>
      <c r="F436" s="102" t="n">
        <v>0.625</v>
      </c>
      <c r="G436" s="8" t="s">
        <v>533</v>
      </c>
      <c r="H436" s="8" t="s">
        <v>533</v>
      </c>
      <c r="I436" s="19" t="n">
        <v>323000</v>
      </c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customFormat="false" ht="15.75" hidden="true" customHeight="false" outlineLevel="0" collapsed="false">
      <c r="A437" s="104" t="n">
        <v>42896</v>
      </c>
      <c r="B437" s="8" t="s">
        <v>744</v>
      </c>
      <c r="C437" s="8" t="s">
        <v>626</v>
      </c>
      <c r="D437" s="8"/>
      <c r="E437" s="102" t="n">
        <v>0.375</v>
      </c>
      <c r="F437" s="102" t="n">
        <v>0.375</v>
      </c>
      <c r="G437" s="8" t="s">
        <v>538</v>
      </c>
      <c r="H437" s="8" t="s">
        <v>538</v>
      </c>
      <c r="I437" s="19" t="n">
        <v>577000</v>
      </c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customFormat="false" ht="15.75" hidden="true" customHeight="false" outlineLevel="0" collapsed="false">
      <c r="A438" s="104" t="n">
        <v>42897</v>
      </c>
      <c r="B438" s="8" t="s">
        <v>745</v>
      </c>
      <c r="C438" s="8" t="s">
        <v>626</v>
      </c>
      <c r="D438" s="8"/>
      <c r="E438" s="102" t="n">
        <v>0.375</v>
      </c>
      <c r="F438" s="102" t="n">
        <v>0.375</v>
      </c>
      <c r="G438" s="8" t="s">
        <v>541</v>
      </c>
      <c r="H438" s="8" t="s">
        <v>541</v>
      </c>
      <c r="I438" s="19" t="n">
        <v>484000</v>
      </c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customFormat="false" ht="15.75" hidden="true" customHeight="false" outlineLevel="0" collapsed="false">
      <c r="A439" s="104" t="n">
        <v>42898</v>
      </c>
      <c r="B439" s="8" t="s">
        <v>747</v>
      </c>
      <c r="C439" s="8" t="s">
        <v>626</v>
      </c>
      <c r="D439" s="8"/>
      <c r="E439" s="102" t="n">
        <v>0.604166666666667</v>
      </c>
      <c r="F439" s="102" t="n">
        <v>0.604166666666667</v>
      </c>
      <c r="G439" s="8" t="s">
        <v>538</v>
      </c>
      <c r="H439" s="8" t="s">
        <v>538</v>
      </c>
      <c r="I439" s="19" t="n">
        <v>478000</v>
      </c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customFormat="false" ht="15.75" hidden="true" customHeight="false" outlineLevel="0" collapsed="false">
      <c r="A440" s="104" t="n">
        <v>42899</v>
      </c>
      <c r="B440" s="8" t="s">
        <v>749</v>
      </c>
      <c r="C440" s="8" t="s">
        <v>626</v>
      </c>
      <c r="D440" s="8"/>
      <c r="E440" s="102" t="n">
        <v>0.604166666666667</v>
      </c>
      <c r="F440" s="102" t="n">
        <v>0.604166666666667</v>
      </c>
      <c r="G440" s="8" t="s">
        <v>538</v>
      </c>
      <c r="H440" s="8" t="s">
        <v>538</v>
      </c>
      <c r="I440" s="19" t="n">
        <v>291000</v>
      </c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customFormat="false" ht="15.75" hidden="true" customHeight="false" outlineLevel="0" collapsed="false">
      <c r="A441" s="104" t="n">
        <v>42900</v>
      </c>
      <c r="B441" s="8" t="s">
        <v>750</v>
      </c>
      <c r="C441" s="8" t="s">
        <v>626</v>
      </c>
      <c r="D441" s="8"/>
      <c r="E441" s="102" t="n">
        <v>0.604166666666667</v>
      </c>
      <c r="F441" s="102" t="n">
        <v>0.604166666666667</v>
      </c>
      <c r="G441" s="8" t="s">
        <v>538</v>
      </c>
      <c r="H441" s="8" t="s">
        <v>538</v>
      </c>
      <c r="I441" s="19" t="n">
        <v>937000</v>
      </c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customFormat="false" ht="15.75" hidden="false" customHeight="false" outlineLevel="0" collapsed="false">
      <c r="A442" s="104" t="n">
        <v>42901</v>
      </c>
      <c r="B442" s="8" t="s">
        <v>751</v>
      </c>
      <c r="C442" s="8" t="s">
        <v>626</v>
      </c>
      <c r="D442" s="8"/>
      <c r="E442" s="102" t="n">
        <v>0.604166666666667</v>
      </c>
      <c r="F442" s="102" t="n">
        <v>0.604166666666667</v>
      </c>
      <c r="G442" s="8" t="s">
        <v>538</v>
      </c>
      <c r="H442" s="8" t="s">
        <v>538</v>
      </c>
      <c r="I442" s="19" t="n">
        <v>1312000</v>
      </c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customFormat="false" ht="15.75" hidden="true" customHeight="false" outlineLevel="0" collapsed="false">
      <c r="A443" s="104" t="n">
        <v>42902</v>
      </c>
      <c r="B443" s="8" t="s">
        <v>743</v>
      </c>
      <c r="C443" s="8" t="s">
        <v>626</v>
      </c>
      <c r="D443" s="8"/>
      <c r="E443" s="102" t="n">
        <v>0.625</v>
      </c>
      <c r="F443" s="102" t="n">
        <v>0.625</v>
      </c>
      <c r="G443" s="8" t="s">
        <v>538</v>
      </c>
      <c r="H443" s="8" t="s">
        <v>538</v>
      </c>
      <c r="I443" s="19" t="n">
        <v>335000</v>
      </c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customFormat="false" ht="15.75" hidden="true" customHeight="false" outlineLevel="0" collapsed="false">
      <c r="A444" s="104" t="n">
        <v>42903</v>
      </c>
      <c r="B444" s="8" t="s">
        <v>744</v>
      </c>
      <c r="C444" s="8" t="s">
        <v>626</v>
      </c>
      <c r="D444" s="8"/>
      <c r="E444" s="102" t="n">
        <v>0.375</v>
      </c>
      <c r="F444" s="102" t="n">
        <v>0.375</v>
      </c>
      <c r="G444" s="8" t="s">
        <v>538</v>
      </c>
      <c r="H444" s="8" t="s">
        <v>538</v>
      </c>
      <c r="I444" s="19" t="n">
        <v>637000</v>
      </c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customFormat="false" ht="15.75" hidden="true" customHeight="false" outlineLevel="0" collapsed="false">
      <c r="A445" s="104" t="n">
        <v>42904</v>
      </c>
      <c r="B445" s="8" t="s">
        <v>745</v>
      </c>
      <c r="C445" s="8" t="s">
        <v>626</v>
      </c>
      <c r="D445" s="8"/>
      <c r="E445" s="102" t="n">
        <v>0.375</v>
      </c>
      <c r="F445" s="102" t="n">
        <v>0.375</v>
      </c>
      <c r="G445" s="8" t="s">
        <v>541</v>
      </c>
      <c r="H445" s="8" t="s">
        <v>541</v>
      </c>
      <c r="I445" s="19" t="n">
        <v>476000</v>
      </c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customFormat="false" ht="15.75" hidden="true" customHeight="false" outlineLevel="0" collapsed="false">
      <c r="A446" s="104" t="n">
        <v>42905</v>
      </c>
      <c r="B446" s="8" t="s">
        <v>747</v>
      </c>
      <c r="C446" s="8" t="s">
        <v>626</v>
      </c>
      <c r="D446" s="8"/>
      <c r="E446" s="102" t="n">
        <v>0.604166666666667</v>
      </c>
      <c r="F446" s="102" t="n">
        <v>0.604166666666667</v>
      </c>
      <c r="G446" s="8" t="s">
        <v>538</v>
      </c>
      <c r="H446" s="8" t="s">
        <v>538</v>
      </c>
      <c r="I446" s="19" t="n">
        <v>454000</v>
      </c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customFormat="false" ht="15.75" hidden="true" customHeight="false" outlineLevel="0" collapsed="false">
      <c r="A447" s="104" t="n">
        <v>42906</v>
      </c>
      <c r="B447" s="8" t="s">
        <v>749</v>
      </c>
      <c r="C447" s="8" t="s">
        <v>626</v>
      </c>
      <c r="D447" s="8"/>
      <c r="E447" s="102" t="n">
        <v>0.604166666666667</v>
      </c>
      <c r="F447" s="102" t="n">
        <v>0.604166666666667</v>
      </c>
      <c r="G447" s="8" t="s">
        <v>538</v>
      </c>
      <c r="H447" s="8" t="s">
        <v>538</v>
      </c>
      <c r="I447" s="19" t="n">
        <v>598000</v>
      </c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customFormat="false" ht="15.75" hidden="true" customHeight="false" outlineLevel="0" collapsed="false">
      <c r="A448" s="104" t="n">
        <v>42907</v>
      </c>
      <c r="B448" s="8" t="s">
        <v>750</v>
      </c>
      <c r="C448" s="8" t="s">
        <v>626</v>
      </c>
      <c r="D448" s="8"/>
      <c r="E448" s="102" t="n">
        <v>0.604166666666667</v>
      </c>
      <c r="F448" s="102" t="n">
        <v>0.604166666666667</v>
      </c>
      <c r="G448" s="8" t="s">
        <v>538</v>
      </c>
      <c r="H448" s="8" t="s">
        <v>538</v>
      </c>
      <c r="I448" s="19" t="n">
        <v>419000</v>
      </c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customFormat="false" ht="15.75" hidden="false" customHeight="false" outlineLevel="0" collapsed="false">
      <c r="A449" s="104" t="n">
        <v>42908</v>
      </c>
      <c r="B449" s="8" t="s">
        <v>751</v>
      </c>
      <c r="C449" s="8" t="s">
        <v>626</v>
      </c>
      <c r="D449" s="8"/>
      <c r="E449" s="102" t="n">
        <v>0.604166666666667</v>
      </c>
      <c r="F449" s="102" t="n">
        <v>0.604166666666667</v>
      </c>
      <c r="G449" s="8" t="s">
        <v>538</v>
      </c>
      <c r="H449" s="8" t="s">
        <v>538</v>
      </c>
      <c r="I449" s="19" t="n">
        <v>844000</v>
      </c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customFormat="false" ht="15.75" hidden="true" customHeight="false" outlineLevel="0" collapsed="false">
      <c r="A450" s="104" t="n">
        <v>42909</v>
      </c>
      <c r="B450" s="8" t="s">
        <v>743</v>
      </c>
      <c r="C450" s="8" t="s">
        <v>626</v>
      </c>
      <c r="D450" s="8"/>
      <c r="E450" s="102" t="n">
        <v>0.625</v>
      </c>
      <c r="F450" s="102" t="n">
        <v>0.625</v>
      </c>
      <c r="G450" s="8" t="s">
        <v>538</v>
      </c>
      <c r="H450" s="8" t="s">
        <v>538</v>
      </c>
      <c r="I450" s="19" t="n">
        <v>559000</v>
      </c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customFormat="false" ht="15.75" hidden="true" customHeight="false" outlineLevel="0" collapsed="false">
      <c r="A451" s="104" t="n">
        <v>42910</v>
      </c>
      <c r="B451" s="8" t="s">
        <v>744</v>
      </c>
      <c r="C451" s="8" t="s">
        <v>626</v>
      </c>
      <c r="D451" s="8"/>
      <c r="E451" s="102" t="n">
        <v>0.375</v>
      </c>
      <c r="F451" s="102" t="n">
        <v>0.375</v>
      </c>
      <c r="G451" s="8" t="s">
        <v>542</v>
      </c>
      <c r="H451" s="8" t="s">
        <v>542</v>
      </c>
      <c r="I451" s="19" t="n">
        <v>466000</v>
      </c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customFormat="false" ht="15.75" hidden="true" customHeight="false" outlineLevel="0" collapsed="false">
      <c r="A452" s="104" t="n">
        <v>42911</v>
      </c>
      <c r="B452" s="8" t="s">
        <v>745</v>
      </c>
      <c r="C452" s="8" t="s">
        <v>626</v>
      </c>
      <c r="D452" s="8"/>
      <c r="E452" s="102" t="n">
        <v>0.375</v>
      </c>
      <c r="F452" s="102" t="n">
        <v>0.375</v>
      </c>
      <c r="G452" s="8" t="s">
        <v>543</v>
      </c>
      <c r="H452" s="8" t="s">
        <v>543</v>
      </c>
      <c r="I452" s="19" t="n">
        <v>856000</v>
      </c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customFormat="false" ht="15.75" hidden="true" customHeight="false" outlineLevel="0" collapsed="false">
      <c r="A453" s="104" t="n">
        <v>42912</v>
      </c>
      <c r="B453" s="8" t="s">
        <v>747</v>
      </c>
      <c r="C453" s="8" t="s">
        <v>626</v>
      </c>
      <c r="D453" s="8"/>
      <c r="E453" s="102" t="n">
        <v>0.604166666666667</v>
      </c>
      <c r="F453" s="102" t="n">
        <v>0.604166666666667</v>
      </c>
      <c r="G453" s="8" t="s">
        <v>542</v>
      </c>
      <c r="H453" s="8" t="s">
        <v>542</v>
      </c>
      <c r="I453" s="19" t="n">
        <v>469000</v>
      </c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customFormat="false" ht="15.75" hidden="true" customHeight="false" outlineLevel="0" collapsed="false">
      <c r="A454" s="104" t="n">
        <v>42913</v>
      </c>
      <c r="B454" s="8" t="s">
        <v>749</v>
      </c>
      <c r="C454" s="8" t="s">
        <v>626</v>
      </c>
      <c r="D454" s="8"/>
      <c r="E454" s="102" t="n">
        <v>0.604166666666667</v>
      </c>
      <c r="F454" s="102" t="n">
        <v>0.604166666666667</v>
      </c>
      <c r="G454" s="8" t="s">
        <v>542</v>
      </c>
      <c r="H454" s="8" t="s">
        <v>542</v>
      </c>
      <c r="I454" s="19" t="n">
        <v>524000</v>
      </c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customFormat="false" ht="15.75" hidden="true" customHeight="false" outlineLevel="0" collapsed="false">
      <c r="A455" s="104" t="n">
        <v>42914</v>
      </c>
      <c r="B455" s="8" t="s">
        <v>750</v>
      </c>
      <c r="C455" s="8" t="s">
        <v>626</v>
      </c>
      <c r="D455" s="8"/>
      <c r="E455" s="102" t="n">
        <v>0.604166666666667</v>
      </c>
      <c r="F455" s="102" t="n">
        <v>0.604166666666667</v>
      </c>
      <c r="G455" s="8" t="s">
        <v>542</v>
      </c>
      <c r="H455" s="8" t="s">
        <v>542</v>
      </c>
      <c r="I455" s="19" t="n">
        <v>479000</v>
      </c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customFormat="false" ht="15.75" hidden="false" customHeight="false" outlineLevel="0" collapsed="false">
      <c r="A456" s="104" t="n">
        <v>42915</v>
      </c>
      <c r="B456" s="8" t="s">
        <v>751</v>
      </c>
      <c r="C456" s="8" t="s">
        <v>626</v>
      </c>
      <c r="D456" s="8"/>
      <c r="E456" s="102" t="n">
        <v>0.604166666666667</v>
      </c>
      <c r="F456" s="102" t="n">
        <v>0.604166666666667</v>
      </c>
      <c r="G456" s="8" t="s">
        <v>542</v>
      </c>
      <c r="H456" s="8" t="s">
        <v>542</v>
      </c>
      <c r="I456" s="19" t="n">
        <v>440000</v>
      </c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customFormat="false" ht="15.75" hidden="true" customHeight="false" outlineLevel="0" collapsed="false">
      <c r="A457" s="104" t="n">
        <v>42916</v>
      </c>
      <c r="B457" s="8" t="s">
        <v>743</v>
      </c>
      <c r="C457" s="8" t="s">
        <v>626</v>
      </c>
      <c r="D457" s="8"/>
      <c r="E457" s="102" t="n">
        <v>0.625</v>
      </c>
      <c r="F457" s="102" t="n">
        <v>0.625</v>
      </c>
      <c r="G457" s="8" t="s">
        <v>542</v>
      </c>
      <c r="H457" s="8" t="s">
        <v>542</v>
      </c>
      <c r="I457" s="19" t="n">
        <v>412000</v>
      </c>
      <c r="J457" s="19" t="n">
        <f aca="false">AVERAGE(I428:I457)</f>
        <v>565833.3333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customFormat="false" ht="15.75" hidden="true" customHeight="false" outlineLevel="0" collapsed="false">
      <c r="A458" s="104" t="n">
        <v>42917</v>
      </c>
      <c r="B458" s="8" t="s">
        <v>744</v>
      </c>
      <c r="C458" s="8" t="s">
        <v>626</v>
      </c>
      <c r="D458" s="8"/>
      <c r="E458" s="102" t="n">
        <v>0.375</v>
      </c>
      <c r="F458" s="102" t="n">
        <v>0.375</v>
      </c>
      <c r="G458" s="8" t="s">
        <v>542</v>
      </c>
      <c r="H458" s="8" t="s">
        <v>542</v>
      </c>
      <c r="I458" s="19" t="n">
        <v>512000</v>
      </c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customFormat="false" ht="15.75" hidden="true" customHeight="false" outlineLevel="0" collapsed="false">
      <c r="A459" s="104" t="n">
        <v>42918</v>
      </c>
      <c r="B459" s="8" t="s">
        <v>745</v>
      </c>
      <c r="C459" s="8" t="s">
        <v>626</v>
      </c>
      <c r="D459" s="8"/>
      <c r="E459" s="102" t="n">
        <v>0.375</v>
      </c>
      <c r="F459" s="102" t="n">
        <v>0.375</v>
      </c>
      <c r="G459" s="8" t="s">
        <v>543</v>
      </c>
      <c r="H459" s="8" t="s">
        <v>543</v>
      </c>
      <c r="I459" s="19" t="n">
        <v>361000</v>
      </c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customFormat="false" ht="15.75" hidden="true" customHeight="false" outlineLevel="0" collapsed="false">
      <c r="A460" s="104" t="n">
        <v>42919</v>
      </c>
      <c r="B460" s="8" t="s">
        <v>747</v>
      </c>
      <c r="C460" s="8" t="s">
        <v>626</v>
      </c>
      <c r="D460" s="8"/>
      <c r="E460" s="102" t="n">
        <v>0.604166666666667</v>
      </c>
      <c r="F460" s="102" t="n">
        <v>0.604166666666667</v>
      </c>
      <c r="G460" s="8" t="s">
        <v>542</v>
      </c>
      <c r="H460" s="8" t="s">
        <v>542</v>
      </c>
      <c r="I460" s="19" t="n">
        <v>491000</v>
      </c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customFormat="false" ht="15.75" hidden="true" customHeight="false" outlineLevel="0" collapsed="false">
      <c r="A461" s="104" t="n">
        <v>42920</v>
      </c>
      <c r="B461" s="8" t="s">
        <v>749</v>
      </c>
      <c r="C461" s="8" t="s">
        <v>626</v>
      </c>
      <c r="D461" s="8"/>
      <c r="E461" s="102" t="n">
        <v>0.604166666666667</v>
      </c>
      <c r="F461" s="102" t="n">
        <v>0.604166666666667</v>
      </c>
      <c r="G461" s="8" t="s">
        <v>542</v>
      </c>
      <c r="H461" s="8" t="s">
        <v>542</v>
      </c>
      <c r="I461" s="19" t="n">
        <v>632000</v>
      </c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customFormat="false" ht="15.75" hidden="true" customHeight="false" outlineLevel="0" collapsed="false">
      <c r="A462" s="104" t="n">
        <v>42921</v>
      </c>
      <c r="B462" s="8" t="s">
        <v>750</v>
      </c>
      <c r="C462" s="8" t="s">
        <v>626</v>
      </c>
      <c r="D462" s="8"/>
      <c r="E462" s="102" t="n">
        <v>0.604166666666667</v>
      </c>
      <c r="F462" s="102" t="n">
        <v>0.604166666666667</v>
      </c>
      <c r="G462" s="8" t="s">
        <v>542</v>
      </c>
      <c r="H462" s="8" t="s">
        <v>542</v>
      </c>
      <c r="I462" s="19" t="n">
        <v>214000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customFormat="false" ht="15.75" hidden="false" customHeight="false" outlineLevel="0" collapsed="false">
      <c r="A463" s="104" t="n">
        <v>42922</v>
      </c>
      <c r="B463" s="8" t="s">
        <v>751</v>
      </c>
      <c r="C463" s="8" t="s">
        <v>626</v>
      </c>
      <c r="D463" s="8"/>
      <c r="E463" s="102" t="n">
        <v>0.604166666666667</v>
      </c>
      <c r="F463" s="102" t="n">
        <v>0.604166666666667</v>
      </c>
      <c r="G463" s="8" t="s">
        <v>542</v>
      </c>
      <c r="H463" s="8" t="s">
        <v>542</v>
      </c>
      <c r="I463" s="19" t="n">
        <v>817000</v>
      </c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customFormat="false" ht="15.75" hidden="true" customHeight="false" outlineLevel="0" collapsed="false">
      <c r="A464" s="104" t="n">
        <v>42923</v>
      </c>
      <c r="B464" s="8" t="s">
        <v>743</v>
      </c>
      <c r="C464" s="8" t="s">
        <v>626</v>
      </c>
      <c r="D464" s="8"/>
      <c r="E464" s="102" t="n">
        <v>0.625</v>
      </c>
      <c r="F464" s="102" t="n">
        <v>0.625</v>
      </c>
      <c r="G464" s="8" t="s">
        <v>542</v>
      </c>
      <c r="H464" s="8" t="s">
        <v>542</v>
      </c>
      <c r="I464" s="19" t="n">
        <v>210000</v>
      </c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customFormat="false" ht="15.75" hidden="true" customHeight="false" outlineLevel="0" collapsed="false">
      <c r="A465" s="104" t="n">
        <v>42924</v>
      </c>
      <c r="B465" s="8" t="s">
        <v>744</v>
      </c>
      <c r="C465" s="8" t="s">
        <v>626</v>
      </c>
      <c r="D465" s="8"/>
      <c r="E465" s="102" t="n">
        <v>0.375</v>
      </c>
      <c r="F465" s="102" t="n">
        <v>0.375</v>
      </c>
      <c r="G465" s="8" t="s">
        <v>544</v>
      </c>
      <c r="H465" s="8" t="s">
        <v>544</v>
      </c>
      <c r="I465" s="19" t="n">
        <v>1196000</v>
      </c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customFormat="false" ht="15.75" hidden="true" customHeight="false" outlineLevel="0" collapsed="false">
      <c r="A466" s="104" t="n">
        <v>42925</v>
      </c>
      <c r="B466" s="8" t="s">
        <v>745</v>
      </c>
      <c r="C466" s="8" t="s">
        <v>626</v>
      </c>
      <c r="D466" s="8"/>
      <c r="E466" s="102" t="n">
        <v>0.375</v>
      </c>
      <c r="F466" s="102" t="n">
        <v>0.375</v>
      </c>
      <c r="G466" s="8" t="s">
        <v>545</v>
      </c>
      <c r="H466" s="8" t="s">
        <v>545</v>
      </c>
      <c r="I466" s="19" t="n">
        <v>745000</v>
      </c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customFormat="false" ht="15.75" hidden="true" customHeight="false" outlineLevel="0" collapsed="false">
      <c r="A467" s="104" t="n">
        <v>42926</v>
      </c>
      <c r="B467" s="8" t="s">
        <v>747</v>
      </c>
      <c r="C467" s="8" t="s">
        <v>626</v>
      </c>
      <c r="D467" s="8"/>
      <c r="E467" s="102" t="n">
        <v>0.604166666666667</v>
      </c>
      <c r="F467" s="102" t="n">
        <v>0.604166666666667</v>
      </c>
      <c r="G467" s="8" t="s">
        <v>544</v>
      </c>
      <c r="H467" s="8" t="s">
        <v>544</v>
      </c>
      <c r="I467" s="57" t="n">
        <v>296000</v>
      </c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customFormat="false" ht="15.75" hidden="true" customHeight="false" outlineLevel="0" collapsed="false">
      <c r="A468" s="104" t="n">
        <v>42927</v>
      </c>
      <c r="B468" s="8" t="s">
        <v>749</v>
      </c>
      <c r="C468" s="8" t="s">
        <v>626</v>
      </c>
      <c r="D468" s="8"/>
      <c r="E468" s="102" t="n">
        <v>0.604166666666667</v>
      </c>
      <c r="F468" s="102" t="n">
        <v>0.604166666666667</v>
      </c>
      <c r="G468" s="8" t="s">
        <v>544</v>
      </c>
      <c r="H468" s="8" t="s">
        <v>544</v>
      </c>
      <c r="I468" s="57" t="n">
        <v>656000</v>
      </c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customFormat="false" ht="15.75" hidden="true" customHeight="false" outlineLevel="0" collapsed="false">
      <c r="A469" s="104" t="n">
        <v>42928</v>
      </c>
      <c r="B469" s="8" t="s">
        <v>750</v>
      </c>
      <c r="C469" s="8" t="s">
        <v>626</v>
      </c>
      <c r="D469" s="8"/>
      <c r="E469" s="102" t="n">
        <v>0.604166666666667</v>
      </c>
      <c r="F469" s="102" t="n">
        <v>0.604166666666667</v>
      </c>
      <c r="G469" s="8" t="s">
        <v>544</v>
      </c>
      <c r="H469" s="8" t="s">
        <v>544</v>
      </c>
      <c r="I469" s="57" t="n">
        <v>305000</v>
      </c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customFormat="false" ht="15.75" hidden="false" customHeight="false" outlineLevel="0" collapsed="false">
      <c r="A470" s="104" t="n">
        <v>42929</v>
      </c>
      <c r="B470" s="8" t="s">
        <v>751</v>
      </c>
      <c r="C470" s="8" t="s">
        <v>626</v>
      </c>
      <c r="D470" s="8"/>
      <c r="E470" s="102" t="n">
        <v>0.604166666666667</v>
      </c>
      <c r="F470" s="102" t="n">
        <v>0.604166666666667</v>
      </c>
      <c r="G470" s="8" t="s">
        <v>544</v>
      </c>
      <c r="H470" s="8" t="s">
        <v>544</v>
      </c>
      <c r="I470" s="57" t="n">
        <v>208000</v>
      </c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customFormat="false" ht="15.75" hidden="true" customHeight="false" outlineLevel="0" collapsed="false">
      <c r="A471" s="104" t="n">
        <v>42930</v>
      </c>
      <c r="B471" s="8" t="s">
        <v>743</v>
      </c>
      <c r="C471" s="8" t="s">
        <v>626</v>
      </c>
      <c r="D471" s="8"/>
      <c r="E471" s="102" t="n">
        <v>0.625</v>
      </c>
      <c r="F471" s="102" t="n">
        <v>0.625</v>
      </c>
      <c r="G471" s="8" t="s">
        <v>544</v>
      </c>
      <c r="H471" s="8" t="s">
        <v>544</v>
      </c>
      <c r="I471" s="57" t="n">
        <v>351000</v>
      </c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customFormat="false" ht="15.75" hidden="true" customHeight="false" outlineLevel="0" collapsed="false">
      <c r="A472" s="104" t="n">
        <v>42931</v>
      </c>
      <c r="B472" s="8" t="s">
        <v>744</v>
      </c>
      <c r="C472" s="8" t="s">
        <v>626</v>
      </c>
      <c r="D472" s="8"/>
      <c r="E472" s="102" t="n">
        <v>0.375</v>
      </c>
      <c r="F472" s="102" t="n">
        <v>0.375</v>
      </c>
      <c r="G472" s="8" t="s">
        <v>544</v>
      </c>
      <c r="H472" s="8" t="s">
        <v>544</v>
      </c>
      <c r="I472" s="19" t="n">
        <v>297000</v>
      </c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customFormat="false" ht="15.75" hidden="true" customHeight="false" outlineLevel="0" collapsed="false">
      <c r="A473" s="104" t="n">
        <v>42932</v>
      </c>
      <c r="B473" s="8" t="s">
        <v>745</v>
      </c>
      <c r="C473" s="8" t="s">
        <v>626</v>
      </c>
      <c r="D473" s="8"/>
      <c r="E473" s="102" t="n">
        <v>0.375</v>
      </c>
      <c r="F473" s="102" t="n">
        <v>0.375</v>
      </c>
      <c r="G473" s="8" t="s">
        <v>545</v>
      </c>
      <c r="H473" s="8" t="s">
        <v>545</v>
      </c>
      <c r="I473" s="19" t="n">
        <v>612000</v>
      </c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customFormat="false" ht="15.75" hidden="true" customHeight="false" outlineLevel="0" collapsed="false">
      <c r="A474" s="104" t="n">
        <v>42933</v>
      </c>
      <c r="B474" s="8" t="s">
        <v>747</v>
      </c>
      <c r="C474" s="8" t="s">
        <v>626</v>
      </c>
      <c r="D474" s="8"/>
      <c r="E474" s="102" t="n">
        <v>0.604166666666667</v>
      </c>
      <c r="F474" s="102" t="n">
        <v>0.604166666666667</v>
      </c>
      <c r="G474" s="8" t="s">
        <v>544</v>
      </c>
      <c r="H474" s="8" t="s">
        <v>544</v>
      </c>
      <c r="I474" s="19" t="n">
        <v>466000</v>
      </c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customFormat="false" ht="15.75" hidden="true" customHeight="false" outlineLevel="0" collapsed="false">
      <c r="A475" s="104" t="n">
        <v>42934</v>
      </c>
      <c r="B475" s="8" t="s">
        <v>749</v>
      </c>
      <c r="C475" s="8" t="s">
        <v>646</v>
      </c>
      <c r="D475" s="8"/>
      <c r="E475" s="102" t="n">
        <v>0.604166666666667</v>
      </c>
      <c r="F475" s="8" t="s">
        <v>23</v>
      </c>
      <c r="G475" s="8" t="s">
        <v>544</v>
      </c>
      <c r="H475" s="8" t="s">
        <v>23</v>
      </c>
      <c r="I475" s="8" t="s">
        <v>23</v>
      </c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customFormat="false" ht="15.75" hidden="true" customHeight="false" outlineLevel="0" collapsed="false">
      <c r="A476" s="104" t="n">
        <v>42935</v>
      </c>
      <c r="B476" s="8" t="s">
        <v>750</v>
      </c>
      <c r="C476" s="8" t="s">
        <v>626</v>
      </c>
      <c r="D476" s="8"/>
      <c r="E476" s="102" t="n">
        <v>0.604166666666667</v>
      </c>
      <c r="F476" s="102" t="n">
        <v>0.604166666666667</v>
      </c>
      <c r="G476" s="8" t="s">
        <v>544</v>
      </c>
      <c r="H476" s="8" t="s">
        <v>544</v>
      </c>
      <c r="I476" s="19" t="n">
        <v>571000</v>
      </c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customFormat="false" ht="15.75" hidden="false" customHeight="false" outlineLevel="0" collapsed="false">
      <c r="A477" s="104" t="n">
        <v>42936</v>
      </c>
      <c r="B477" s="8" t="s">
        <v>751</v>
      </c>
      <c r="C477" s="8" t="s">
        <v>626</v>
      </c>
      <c r="D477" s="8"/>
      <c r="E477" s="102" t="n">
        <v>0.604166666666667</v>
      </c>
      <c r="F477" s="102" t="n">
        <v>0.604166666666667</v>
      </c>
      <c r="G477" s="8" t="s">
        <v>544</v>
      </c>
      <c r="H477" s="8" t="s">
        <v>544</v>
      </c>
      <c r="I477" s="19" t="n">
        <v>385000</v>
      </c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customFormat="false" ht="15.75" hidden="true" customHeight="false" outlineLevel="0" collapsed="false">
      <c r="A478" s="104" t="n">
        <v>42937</v>
      </c>
      <c r="B478" s="8" t="s">
        <v>743</v>
      </c>
      <c r="C478" s="8" t="s">
        <v>626</v>
      </c>
      <c r="D478" s="8"/>
      <c r="E478" s="102" t="n">
        <v>0.625</v>
      </c>
      <c r="F478" s="102" t="n">
        <v>0.625</v>
      </c>
      <c r="G478" s="8" t="s">
        <v>544</v>
      </c>
      <c r="H478" s="8" t="s">
        <v>544</v>
      </c>
      <c r="I478" s="19" t="n">
        <v>396000</v>
      </c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customFormat="false" ht="15.75" hidden="true" customHeight="false" outlineLevel="0" collapsed="false">
      <c r="A479" s="104" t="n">
        <v>42938</v>
      </c>
      <c r="B479" s="8" t="s">
        <v>744</v>
      </c>
      <c r="C479" s="8" t="s">
        <v>626</v>
      </c>
      <c r="D479" s="8"/>
      <c r="E479" s="102" t="n">
        <v>0.375</v>
      </c>
      <c r="F479" s="102" t="n">
        <v>0.375</v>
      </c>
      <c r="G479" s="8" t="s">
        <v>544</v>
      </c>
      <c r="H479" s="8" t="s">
        <v>544</v>
      </c>
      <c r="I479" s="19" t="n">
        <v>431000</v>
      </c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customFormat="false" ht="15.75" hidden="true" customHeight="false" outlineLevel="0" collapsed="false">
      <c r="A480" s="104" t="n">
        <v>42939</v>
      </c>
      <c r="B480" s="8" t="s">
        <v>745</v>
      </c>
      <c r="C480" s="8" t="s">
        <v>626</v>
      </c>
      <c r="D480" s="8"/>
      <c r="E480" s="102" t="n">
        <v>0.375</v>
      </c>
      <c r="F480" s="102" t="n">
        <v>0.375</v>
      </c>
      <c r="G480" s="8" t="s">
        <v>545</v>
      </c>
      <c r="H480" s="8" t="s">
        <v>545</v>
      </c>
      <c r="I480" s="19" t="n">
        <v>611000</v>
      </c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customFormat="false" ht="15.75" hidden="true" customHeight="false" outlineLevel="0" collapsed="false">
      <c r="A481" s="104" t="n">
        <v>42940</v>
      </c>
      <c r="B481" s="8" t="s">
        <v>747</v>
      </c>
      <c r="C481" s="8" t="s">
        <v>646</v>
      </c>
      <c r="D481" s="8"/>
      <c r="E481" s="103" t="s">
        <v>23</v>
      </c>
      <c r="F481" s="103" t="s">
        <v>23</v>
      </c>
      <c r="G481" s="8" t="s">
        <v>544</v>
      </c>
      <c r="H481" s="8" t="s">
        <v>23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customFormat="false" ht="15.75" hidden="true" customHeight="false" outlineLevel="0" collapsed="false">
      <c r="A482" s="104" t="n">
        <v>42941</v>
      </c>
      <c r="B482" s="8" t="s">
        <v>749</v>
      </c>
      <c r="C482" s="8" t="s">
        <v>646</v>
      </c>
      <c r="D482" s="8"/>
      <c r="E482" s="103" t="s">
        <v>23</v>
      </c>
      <c r="F482" s="103" t="s">
        <v>23</v>
      </c>
      <c r="G482" s="8" t="s">
        <v>544</v>
      </c>
      <c r="H482" s="8" t="s">
        <v>23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customFormat="false" ht="15.75" hidden="true" customHeight="false" outlineLevel="0" collapsed="false">
      <c r="A483" s="104" t="n">
        <v>42942</v>
      </c>
      <c r="B483" s="8" t="s">
        <v>750</v>
      </c>
      <c r="C483" s="8" t="s">
        <v>646</v>
      </c>
      <c r="D483" s="8"/>
      <c r="E483" s="103" t="s">
        <v>23</v>
      </c>
      <c r="F483" s="103" t="s">
        <v>23</v>
      </c>
      <c r="G483" s="8" t="s">
        <v>544</v>
      </c>
      <c r="H483" s="8" t="s">
        <v>23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customFormat="false" ht="15.75" hidden="false" customHeight="false" outlineLevel="0" collapsed="false">
      <c r="A484" s="104" t="n">
        <v>42943</v>
      </c>
      <c r="B484" s="8" t="s">
        <v>751</v>
      </c>
      <c r="C484" s="8" t="s">
        <v>646</v>
      </c>
      <c r="D484" s="8"/>
      <c r="E484" s="103" t="s">
        <v>23</v>
      </c>
      <c r="F484" s="103" t="s">
        <v>23</v>
      </c>
      <c r="G484" s="8" t="s">
        <v>544</v>
      </c>
      <c r="H484" s="8" t="s">
        <v>23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customFormat="false" ht="15.75" hidden="true" customHeight="false" outlineLevel="0" collapsed="false">
      <c r="A485" s="104" t="n">
        <v>42944</v>
      </c>
      <c r="B485" s="8" t="s">
        <v>743</v>
      </c>
      <c r="C485" s="8" t="s">
        <v>646</v>
      </c>
      <c r="D485" s="8"/>
      <c r="E485" s="103" t="s">
        <v>23</v>
      </c>
      <c r="F485" s="103" t="s">
        <v>23</v>
      </c>
      <c r="G485" s="8" t="s">
        <v>544</v>
      </c>
      <c r="H485" s="8" t="s">
        <v>23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customFormat="false" ht="15.75" hidden="true" customHeight="false" outlineLevel="0" collapsed="false">
      <c r="A486" s="104" t="n">
        <v>42945</v>
      </c>
      <c r="B486" s="8" t="s">
        <v>744</v>
      </c>
      <c r="C486" s="8" t="s">
        <v>626</v>
      </c>
      <c r="D486" s="8"/>
      <c r="E486" s="102" t="n">
        <v>0.375</v>
      </c>
      <c r="F486" s="102" t="n">
        <v>0.375</v>
      </c>
      <c r="G486" s="8" t="s">
        <v>546</v>
      </c>
      <c r="H486" s="8" t="s">
        <v>546</v>
      </c>
      <c r="I486" s="19" t="n">
        <v>320000</v>
      </c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customFormat="false" ht="15.75" hidden="true" customHeight="false" outlineLevel="0" collapsed="false">
      <c r="A487" s="104" t="n">
        <v>42946</v>
      </c>
      <c r="B487" s="8" t="s">
        <v>745</v>
      </c>
      <c r="C487" s="8" t="s">
        <v>626</v>
      </c>
      <c r="D487" s="8"/>
      <c r="E487" s="102" t="n">
        <v>0.375</v>
      </c>
      <c r="F487" s="102" t="n">
        <v>0.375</v>
      </c>
      <c r="G487" s="8" t="s">
        <v>549</v>
      </c>
      <c r="H487" s="8" t="s">
        <v>549</v>
      </c>
      <c r="I487" s="19" t="n">
        <v>364000</v>
      </c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customFormat="false" ht="15.75" hidden="true" customHeight="false" outlineLevel="0" collapsed="false">
      <c r="A488" s="104" t="n">
        <v>42947</v>
      </c>
      <c r="B488" s="8" t="s">
        <v>747</v>
      </c>
      <c r="C488" s="8" t="s">
        <v>626</v>
      </c>
      <c r="D488" s="8"/>
      <c r="E488" s="102" t="n">
        <v>0.604166666666667</v>
      </c>
      <c r="F488" s="102" t="n">
        <v>0.604166666666667</v>
      </c>
      <c r="G488" s="8" t="s">
        <v>546</v>
      </c>
      <c r="H488" s="8" t="s">
        <v>546</v>
      </c>
      <c r="I488" s="57" t="n">
        <v>444000</v>
      </c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customFormat="false" ht="15.75" hidden="true" customHeight="false" outlineLevel="0" collapsed="false">
      <c r="A489" s="104" t="n">
        <v>42948</v>
      </c>
      <c r="B489" s="8" t="s">
        <v>749</v>
      </c>
      <c r="C489" s="8" t="s">
        <v>626</v>
      </c>
      <c r="D489" s="8"/>
      <c r="E489" s="102" t="n">
        <v>0.604166666666667</v>
      </c>
      <c r="F489" s="102" t="n">
        <v>0.604166666666667</v>
      </c>
      <c r="G489" s="8" t="s">
        <v>546</v>
      </c>
      <c r="H489" s="8" t="s">
        <v>546</v>
      </c>
      <c r="I489" s="57" t="n">
        <v>184000</v>
      </c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customFormat="false" ht="15.75" hidden="true" customHeight="false" outlineLevel="0" collapsed="false">
      <c r="A490" s="104" t="n">
        <v>42949</v>
      </c>
      <c r="B490" s="8" t="s">
        <v>750</v>
      </c>
      <c r="C490" s="8" t="s">
        <v>626</v>
      </c>
      <c r="D490" s="8"/>
      <c r="E490" s="102" t="n">
        <v>0.604166666666667</v>
      </c>
      <c r="F490" s="102" t="n">
        <v>0.604166666666667</v>
      </c>
      <c r="G490" s="8" t="s">
        <v>546</v>
      </c>
      <c r="H490" s="8" t="s">
        <v>546</v>
      </c>
      <c r="I490" s="57" t="n">
        <v>45000</v>
      </c>
      <c r="J490" s="8" t="s">
        <v>765</v>
      </c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customFormat="false" ht="15.75" hidden="false" customHeight="false" outlineLevel="0" collapsed="false">
      <c r="A491" s="104" t="n">
        <v>42950</v>
      </c>
      <c r="B491" s="8" t="s">
        <v>751</v>
      </c>
      <c r="C491" s="8" t="s">
        <v>626</v>
      </c>
      <c r="D491" s="8"/>
      <c r="E491" s="102" t="n">
        <v>0.604166666666667</v>
      </c>
      <c r="F491" s="102" t="n">
        <v>0.604166666666667</v>
      </c>
      <c r="G491" s="8" t="s">
        <v>546</v>
      </c>
      <c r="H491" s="8" t="s">
        <v>546</v>
      </c>
      <c r="I491" s="19" t="n">
        <v>511000</v>
      </c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customFormat="false" ht="15.75" hidden="true" customHeight="false" outlineLevel="0" collapsed="false">
      <c r="A492" s="104" t="n">
        <v>42951</v>
      </c>
      <c r="B492" s="8" t="s">
        <v>743</v>
      </c>
      <c r="C492" s="8" t="s">
        <v>626</v>
      </c>
      <c r="D492" s="8"/>
      <c r="E492" s="102" t="n">
        <v>0.625</v>
      </c>
      <c r="F492" s="102" t="n">
        <v>0.625</v>
      </c>
      <c r="G492" s="8" t="s">
        <v>546</v>
      </c>
      <c r="H492" s="8" t="s">
        <v>546</v>
      </c>
      <c r="I492" s="19" t="n">
        <v>358000</v>
      </c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customFormat="false" ht="15.75" hidden="true" customHeight="false" outlineLevel="0" collapsed="false">
      <c r="A493" s="104" t="n">
        <v>42952</v>
      </c>
      <c r="B493" s="8" t="s">
        <v>744</v>
      </c>
      <c r="C493" s="8" t="s">
        <v>646</v>
      </c>
      <c r="D493" s="8"/>
      <c r="E493" s="102" t="n">
        <v>0.375</v>
      </c>
      <c r="F493" s="8" t="s">
        <v>23</v>
      </c>
      <c r="G493" s="8" t="s">
        <v>551</v>
      </c>
      <c r="H493" s="8" t="s">
        <v>23</v>
      </c>
      <c r="I493" s="8" t="s">
        <v>23</v>
      </c>
      <c r="J493" s="8" t="s">
        <v>685</v>
      </c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customFormat="false" ht="15.75" hidden="true" customHeight="false" outlineLevel="0" collapsed="false">
      <c r="A494" s="104" t="n">
        <v>42953</v>
      </c>
      <c r="B494" s="8" t="s">
        <v>745</v>
      </c>
      <c r="C494" s="8" t="s">
        <v>646</v>
      </c>
      <c r="D494" s="8"/>
      <c r="E494" s="102" t="n">
        <v>0.375</v>
      </c>
      <c r="F494" s="8" t="s">
        <v>23</v>
      </c>
      <c r="G494" s="8" t="s">
        <v>552</v>
      </c>
      <c r="H494" s="8" t="s">
        <v>23</v>
      </c>
      <c r="I494" s="8" t="s">
        <v>23</v>
      </c>
      <c r="J494" s="8" t="s">
        <v>685</v>
      </c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customFormat="false" ht="15.75" hidden="true" customHeight="false" outlineLevel="0" collapsed="false">
      <c r="A495" s="104" t="n">
        <v>42954</v>
      </c>
      <c r="B495" s="8" t="s">
        <v>747</v>
      </c>
      <c r="C495" s="8" t="s">
        <v>626</v>
      </c>
      <c r="D495" s="8"/>
      <c r="E495" s="102" t="n">
        <v>0.604166666666667</v>
      </c>
      <c r="F495" s="102" t="n">
        <v>0.604166666666667</v>
      </c>
      <c r="G495" s="8" t="s">
        <v>551</v>
      </c>
      <c r="H495" s="8" t="s">
        <v>551</v>
      </c>
      <c r="I495" s="19" t="n">
        <v>452000</v>
      </c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customFormat="false" ht="15.75" hidden="true" customHeight="false" outlineLevel="0" collapsed="false">
      <c r="A496" s="104" t="n">
        <v>42955</v>
      </c>
      <c r="B496" s="8" t="s">
        <v>749</v>
      </c>
      <c r="C496" s="8" t="s">
        <v>626</v>
      </c>
      <c r="D496" s="8"/>
      <c r="E496" s="102" t="n">
        <v>0.604166666666667</v>
      </c>
      <c r="F496" s="102" t="n">
        <v>0.604166666666667</v>
      </c>
      <c r="G496" s="8" t="s">
        <v>551</v>
      </c>
      <c r="H496" s="8" t="s">
        <v>551</v>
      </c>
      <c r="I496" s="19" t="n">
        <v>499000</v>
      </c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customFormat="false" ht="15.75" hidden="true" customHeight="false" outlineLevel="0" collapsed="false">
      <c r="A497" s="104" t="n">
        <v>42956</v>
      </c>
      <c r="B497" s="8" t="s">
        <v>750</v>
      </c>
      <c r="C497" s="8" t="s">
        <v>626</v>
      </c>
      <c r="D497" s="8"/>
      <c r="E497" s="102" t="n">
        <v>0.604166666666667</v>
      </c>
      <c r="F497" s="102" t="n">
        <v>0.604166666666667</v>
      </c>
      <c r="G497" s="8" t="s">
        <v>551</v>
      </c>
      <c r="H497" s="8" t="s">
        <v>551</v>
      </c>
      <c r="I497" s="19" t="n">
        <v>553000</v>
      </c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customFormat="false" ht="15.75" hidden="false" customHeight="false" outlineLevel="0" collapsed="false">
      <c r="A498" s="104" t="n">
        <v>42957</v>
      </c>
      <c r="B498" s="8" t="s">
        <v>751</v>
      </c>
      <c r="C498" s="8" t="s">
        <v>626</v>
      </c>
      <c r="D498" s="8"/>
      <c r="E498" s="102" t="n">
        <v>0.604166666666667</v>
      </c>
      <c r="F498" s="102" t="n">
        <v>0.604166666666667</v>
      </c>
      <c r="G498" s="8" t="s">
        <v>551</v>
      </c>
      <c r="H498" s="8" t="s">
        <v>551</v>
      </c>
      <c r="I498" s="19" t="n">
        <v>537000</v>
      </c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customFormat="false" ht="15.75" hidden="true" customHeight="false" outlineLevel="0" collapsed="false">
      <c r="A499" s="104" t="n">
        <v>42958</v>
      </c>
      <c r="B499" s="8" t="s">
        <v>743</v>
      </c>
      <c r="C499" s="8" t="s">
        <v>626</v>
      </c>
      <c r="D499" s="8"/>
      <c r="E499" s="102" t="n">
        <v>0.625</v>
      </c>
      <c r="F499" s="102" t="n">
        <v>0.625</v>
      </c>
      <c r="G499" s="8" t="s">
        <v>551</v>
      </c>
      <c r="H499" s="8" t="s">
        <v>551</v>
      </c>
      <c r="I499" s="19" t="n">
        <v>178000</v>
      </c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customFormat="false" ht="15.75" hidden="true" customHeight="false" outlineLevel="0" collapsed="false">
      <c r="A500" s="104" t="n">
        <v>42959</v>
      </c>
      <c r="B500" s="8" t="s">
        <v>744</v>
      </c>
      <c r="C500" s="8" t="s">
        <v>703</v>
      </c>
      <c r="D500" s="8" t="s">
        <v>766</v>
      </c>
      <c r="E500" s="102" t="n">
        <v>0.375</v>
      </c>
      <c r="F500" s="102" t="n">
        <v>0.375</v>
      </c>
      <c r="G500" s="8" t="s">
        <v>551</v>
      </c>
      <c r="H500" s="103" t="s">
        <v>23</v>
      </c>
      <c r="I500" s="8" t="s">
        <v>23</v>
      </c>
      <c r="J500" s="8" t="s">
        <v>688</v>
      </c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customFormat="false" ht="15.75" hidden="true" customHeight="false" outlineLevel="0" collapsed="false">
      <c r="A501" s="104" t="n">
        <v>42960</v>
      </c>
      <c r="B501" s="8" t="s">
        <v>745</v>
      </c>
      <c r="C501" s="8" t="s">
        <v>626</v>
      </c>
      <c r="D501" s="8"/>
      <c r="E501" s="102" t="n">
        <v>0.375</v>
      </c>
      <c r="F501" s="102" t="n">
        <v>0.375</v>
      </c>
      <c r="G501" s="8" t="s">
        <v>552</v>
      </c>
      <c r="H501" s="8"/>
      <c r="I501" s="19" t="n">
        <v>140000</v>
      </c>
      <c r="J501" s="8" t="s">
        <v>765</v>
      </c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customFormat="false" ht="15.75" hidden="true" customHeight="false" outlineLevel="0" collapsed="false">
      <c r="A502" s="104" t="n">
        <v>42961</v>
      </c>
      <c r="B502" s="8" t="s">
        <v>747</v>
      </c>
      <c r="C502" s="8" t="s">
        <v>626</v>
      </c>
      <c r="D502" s="8"/>
      <c r="E502" s="102" t="n">
        <v>0.604166666666667</v>
      </c>
      <c r="F502" s="102" t="n">
        <v>0.604166666666667</v>
      </c>
      <c r="G502" s="8" t="s">
        <v>551</v>
      </c>
      <c r="H502" s="8" t="s">
        <v>551</v>
      </c>
      <c r="I502" s="19" t="n">
        <v>346000</v>
      </c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customFormat="false" ht="15.75" hidden="true" customHeight="false" outlineLevel="0" collapsed="false">
      <c r="A503" s="104" t="n">
        <v>42962</v>
      </c>
      <c r="B503" s="8" t="s">
        <v>749</v>
      </c>
      <c r="C503" s="8" t="s">
        <v>646</v>
      </c>
      <c r="D503" s="8" t="s">
        <v>767</v>
      </c>
      <c r="E503" s="102" t="n">
        <v>0.604166666666667</v>
      </c>
      <c r="F503" s="103" t="s">
        <v>23</v>
      </c>
      <c r="G503" s="8" t="s">
        <v>551</v>
      </c>
      <c r="H503" s="103" t="s">
        <v>23</v>
      </c>
      <c r="I503" s="8" t="s">
        <v>23</v>
      </c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customFormat="false" ht="15.75" hidden="true" customHeight="false" outlineLevel="0" collapsed="false">
      <c r="A504" s="104" t="n">
        <v>42963</v>
      </c>
      <c r="B504" s="8" t="s">
        <v>750</v>
      </c>
      <c r="C504" s="8" t="s">
        <v>626</v>
      </c>
      <c r="D504" s="8"/>
      <c r="E504" s="102" t="n">
        <v>0.604166666666667</v>
      </c>
      <c r="F504" s="102" t="n">
        <v>0.604166666666667</v>
      </c>
      <c r="G504" s="8" t="s">
        <v>551</v>
      </c>
      <c r="H504" s="8" t="s">
        <v>551</v>
      </c>
      <c r="I504" s="19" t="n">
        <v>305000</v>
      </c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customFormat="false" ht="15.75" hidden="false" customHeight="false" outlineLevel="0" collapsed="false">
      <c r="A505" s="104" t="n">
        <v>42964</v>
      </c>
      <c r="B505" s="8" t="s">
        <v>751</v>
      </c>
      <c r="C505" s="8" t="s">
        <v>626</v>
      </c>
      <c r="D505" s="8"/>
      <c r="E505" s="102" t="n">
        <v>0.604166666666667</v>
      </c>
      <c r="F505" s="102" t="n">
        <v>0.604166666666667</v>
      </c>
      <c r="G505" s="8" t="s">
        <v>551</v>
      </c>
      <c r="H505" s="8" t="s">
        <v>551</v>
      </c>
      <c r="I505" s="19" t="n">
        <v>355000</v>
      </c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customFormat="false" ht="15.75" hidden="true" customHeight="false" outlineLevel="0" collapsed="false">
      <c r="A506" s="104" t="n">
        <v>42965</v>
      </c>
      <c r="B506" s="8" t="s">
        <v>743</v>
      </c>
      <c r="C506" s="8" t="s">
        <v>626</v>
      </c>
      <c r="D506" s="8"/>
      <c r="E506" s="102" t="n">
        <v>0.625</v>
      </c>
      <c r="F506" s="102" t="n">
        <v>0.625</v>
      </c>
      <c r="G506" s="8" t="s">
        <v>551</v>
      </c>
      <c r="H506" s="8" t="s">
        <v>551</v>
      </c>
      <c r="I506" s="19" t="n">
        <v>265000</v>
      </c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customFormat="false" ht="15.75" hidden="true" customHeight="false" outlineLevel="0" collapsed="false">
      <c r="A507" s="104" t="n">
        <v>42966</v>
      </c>
      <c r="B507" s="8" t="s">
        <v>744</v>
      </c>
      <c r="C507" s="8" t="s">
        <v>626</v>
      </c>
      <c r="D507" s="8"/>
      <c r="E507" s="102" t="n">
        <v>0.375</v>
      </c>
      <c r="F507" s="102" t="n">
        <v>0.375</v>
      </c>
      <c r="G507" s="8" t="s">
        <v>551</v>
      </c>
      <c r="H507" s="8" t="s">
        <v>551</v>
      </c>
      <c r="I507" s="19" t="n">
        <v>316000</v>
      </c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customFormat="false" ht="15.75" hidden="true" customHeight="false" outlineLevel="0" collapsed="false">
      <c r="A508" s="104" t="n">
        <v>42967</v>
      </c>
      <c r="B508" s="8" t="s">
        <v>745</v>
      </c>
      <c r="C508" s="8" t="s">
        <v>626</v>
      </c>
      <c r="D508" s="8"/>
      <c r="E508" s="102" t="n">
        <v>0.375</v>
      </c>
      <c r="F508" s="102" t="n">
        <v>0.375</v>
      </c>
      <c r="G508" s="8" t="s">
        <v>551</v>
      </c>
      <c r="H508" s="8" t="s">
        <v>551</v>
      </c>
      <c r="I508" s="19" t="n">
        <v>403000</v>
      </c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customFormat="false" ht="15.75" hidden="true" customHeight="false" outlineLevel="0" collapsed="false">
      <c r="A509" s="104" t="n">
        <v>42968</v>
      </c>
      <c r="B509" s="8" t="s">
        <v>747</v>
      </c>
      <c r="C509" s="8" t="s">
        <v>626</v>
      </c>
      <c r="D509" s="8"/>
      <c r="E509" s="102" t="n">
        <v>0.604166666666667</v>
      </c>
      <c r="F509" s="102" t="n">
        <v>0.604166666666667</v>
      </c>
      <c r="G509" s="8" t="s">
        <v>551</v>
      </c>
      <c r="H509" s="8" t="s">
        <v>551</v>
      </c>
      <c r="I509" s="19" t="n">
        <v>327000</v>
      </c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customFormat="false" ht="15.75" hidden="true" customHeight="false" outlineLevel="0" collapsed="false">
      <c r="A510" s="104" t="n">
        <v>42969</v>
      </c>
      <c r="B510" s="8" t="s">
        <v>749</v>
      </c>
      <c r="C510" s="8" t="s">
        <v>626</v>
      </c>
      <c r="D510" s="8"/>
      <c r="E510" s="102" t="n">
        <v>0.604166666666667</v>
      </c>
      <c r="F510" s="102" t="n">
        <v>0.604166666666667</v>
      </c>
      <c r="G510" s="8" t="s">
        <v>551</v>
      </c>
      <c r="H510" s="8" t="s">
        <v>551</v>
      </c>
      <c r="I510" s="19" t="n">
        <v>518000</v>
      </c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customFormat="false" ht="15.75" hidden="true" customHeight="false" outlineLevel="0" collapsed="false">
      <c r="A511" s="104" t="n">
        <v>42970</v>
      </c>
      <c r="B511" s="8" t="s">
        <v>750</v>
      </c>
      <c r="C511" s="8" t="s">
        <v>626</v>
      </c>
      <c r="D511" s="8"/>
      <c r="E511" s="102" t="n">
        <v>0.604166666666667</v>
      </c>
      <c r="F511" s="102" t="n">
        <v>0.604166666666667</v>
      </c>
      <c r="G511" s="8" t="s">
        <v>551</v>
      </c>
      <c r="H511" s="8" t="s">
        <v>551</v>
      </c>
      <c r="I511" s="19" t="n">
        <v>570000</v>
      </c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customFormat="false" ht="15.75" hidden="false" customHeight="false" outlineLevel="0" collapsed="false">
      <c r="A512" s="104" t="n">
        <v>42971</v>
      </c>
      <c r="B512" s="8" t="s">
        <v>751</v>
      </c>
      <c r="C512" s="8" t="s">
        <v>626</v>
      </c>
      <c r="D512" s="8"/>
      <c r="E512" s="102" t="n">
        <v>0.604166666666667</v>
      </c>
      <c r="F512" s="102" t="n">
        <v>0.604166666666667</v>
      </c>
      <c r="G512" s="8" t="s">
        <v>551</v>
      </c>
      <c r="H512" s="8" t="s">
        <v>551</v>
      </c>
      <c r="I512" s="19" t="n">
        <v>129000</v>
      </c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customFormat="false" ht="15.75" hidden="true" customHeight="false" outlineLevel="0" collapsed="false">
      <c r="A513" s="104" t="n">
        <v>42972</v>
      </c>
      <c r="B513" s="8" t="s">
        <v>743</v>
      </c>
      <c r="C513" s="8" t="s">
        <v>626</v>
      </c>
      <c r="D513" s="8"/>
      <c r="E513" s="102" t="n">
        <v>0.625</v>
      </c>
      <c r="F513" s="102" t="n">
        <v>0.625</v>
      </c>
      <c r="G513" s="8" t="s">
        <v>551</v>
      </c>
      <c r="H513" s="8" t="s">
        <v>551</v>
      </c>
      <c r="I513" s="19" t="n">
        <v>459000</v>
      </c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customFormat="false" ht="15.75" hidden="true" customHeight="false" outlineLevel="0" collapsed="false">
      <c r="A514" s="104" t="n">
        <v>42973</v>
      </c>
      <c r="B514" s="8" t="s">
        <v>744</v>
      </c>
      <c r="C514" s="8" t="s">
        <v>626</v>
      </c>
      <c r="D514" s="8"/>
      <c r="E514" s="102" t="n">
        <v>0.375</v>
      </c>
      <c r="F514" s="102" t="n">
        <v>0.375</v>
      </c>
      <c r="G514" s="8" t="s">
        <v>553</v>
      </c>
      <c r="H514" s="8" t="s">
        <v>553</v>
      </c>
      <c r="I514" s="19" t="n">
        <v>726000</v>
      </c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customFormat="false" ht="15.75" hidden="true" customHeight="false" outlineLevel="0" collapsed="false">
      <c r="A515" s="104" t="n">
        <v>42974</v>
      </c>
      <c r="B515" s="8" t="s">
        <v>745</v>
      </c>
      <c r="C515" s="8" t="s">
        <v>626</v>
      </c>
      <c r="D515" s="8"/>
      <c r="E515" s="102" t="n">
        <v>0.375</v>
      </c>
      <c r="F515" s="102" t="n">
        <v>0.375</v>
      </c>
      <c r="G515" s="8" t="s">
        <v>554</v>
      </c>
      <c r="H515" s="8" t="s">
        <v>553</v>
      </c>
      <c r="I515" s="19" t="n">
        <v>573000</v>
      </c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customFormat="false" ht="15.75" hidden="true" customHeight="false" outlineLevel="0" collapsed="false">
      <c r="A516" s="104" t="n">
        <v>42975</v>
      </c>
      <c r="B516" s="8" t="s">
        <v>747</v>
      </c>
      <c r="C516" s="8" t="s">
        <v>626</v>
      </c>
      <c r="D516" s="8"/>
      <c r="E516" s="102" t="n">
        <v>0.604166666666667</v>
      </c>
      <c r="F516" s="102" t="n">
        <v>0.604166666666667</v>
      </c>
      <c r="G516" s="8" t="s">
        <v>553</v>
      </c>
      <c r="H516" s="8" t="s">
        <v>553</v>
      </c>
      <c r="I516" s="19" t="n">
        <v>172000</v>
      </c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customFormat="false" ht="15.75" hidden="true" customHeight="false" outlineLevel="0" collapsed="false">
      <c r="A517" s="104" t="n">
        <v>42976</v>
      </c>
      <c r="B517" s="8" t="s">
        <v>749</v>
      </c>
      <c r="C517" s="8" t="s">
        <v>626</v>
      </c>
      <c r="D517" s="8"/>
      <c r="E517" s="102" t="n">
        <v>0.604166666666667</v>
      </c>
      <c r="F517" s="102" t="n">
        <v>0.604166666666667</v>
      </c>
      <c r="G517" s="8" t="s">
        <v>553</v>
      </c>
      <c r="H517" s="8" t="s">
        <v>553</v>
      </c>
      <c r="I517" s="19" t="n">
        <v>832000</v>
      </c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customFormat="false" ht="15.75" hidden="true" customHeight="false" outlineLevel="0" collapsed="false">
      <c r="A518" s="104" t="n">
        <v>42977</v>
      </c>
      <c r="B518" s="8" t="s">
        <v>750</v>
      </c>
      <c r="C518" s="8" t="s">
        <v>626</v>
      </c>
      <c r="D518" s="8"/>
      <c r="E518" s="102" t="n">
        <v>0.604166666666667</v>
      </c>
      <c r="F518" s="102" t="n">
        <v>0.604166666666667</v>
      </c>
      <c r="G518" s="8" t="s">
        <v>553</v>
      </c>
      <c r="H518" s="8" t="s">
        <v>553</v>
      </c>
      <c r="I518" s="19" t="n">
        <v>570000</v>
      </c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customFormat="false" ht="15.75" hidden="false" customHeight="false" outlineLevel="0" collapsed="false">
      <c r="A519" s="104" t="n">
        <v>42978</v>
      </c>
      <c r="B519" s="8" t="s">
        <v>751</v>
      </c>
      <c r="C519" s="8" t="s">
        <v>626</v>
      </c>
      <c r="D519" s="8"/>
      <c r="E519" s="102" t="n">
        <v>0.604166666666667</v>
      </c>
      <c r="F519" s="102" t="n">
        <v>0.604166666666667</v>
      </c>
      <c r="G519" s="8" t="s">
        <v>553</v>
      </c>
      <c r="H519" s="8" t="s">
        <v>553</v>
      </c>
      <c r="I519" s="19" t="n">
        <v>149000</v>
      </c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customFormat="false" ht="15.75" hidden="true" customHeight="false" outlineLevel="0" collapsed="false">
      <c r="A520" s="104" t="n">
        <v>42979</v>
      </c>
      <c r="B520" s="8" t="s">
        <v>743</v>
      </c>
      <c r="C520" s="8" t="s">
        <v>626</v>
      </c>
      <c r="D520" s="8"/>
      <c r="E520" s="102" t="n">
        <v>0.625</v>
      </c>
      <c r="F520" s="102" t="n">
        <v>0.625</v>
      </c>
      <c r="G520" s="8" t="s">
        <v>553</v>
      </c>
      <c r="H520" s="8" t="s">
        <v>553</v>
      </c>
      <c r="I520" s="19" t="n">
        <v>544000</v>
      </c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customFormat="false" ht="15.75" hidden="true" customHeight="false" outlineLevel="0" collapsed="false">
      <c r="A521" s="104" t="n">
        <v>42980</v>
      </c>
      <c r="B521" s="8" t="s">
        <v>744</v>
      </c>
      <c r="C521" s="8" t="s">
        <v>626</v>
      </c>
      <c r="D521" s="8"/>
      <c r="E521" s="102" t="n">
        <v>0.375</v>
      </c>
      <c r="F521" s="102" t="n">
        <v>0.375</v>
      </c>
      <c r="G521" s="8" t="s">
        <v>553</v>
      </c>
      <c r="H521" s="8" t="s">
        <v>553</v>
      </c>
      <c r="I521" s="19" t="n">
        <v>317000</v>
      </c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customFormat="false" ht="15.75" hidden="true" customHeight="false" outlineLevel="0" collapsed="false">
      <c r="A522" s="104" t="n">
        <v>42981</v>
      </c>
      <c r="B522" s="8" t="s">
        <v>745</v>
      </c>
      <c r="C522" s="8" t="s">
        <v>626</v>
      </c>
      <c r="D522" s="8"/>
      <c r="E522" s="102" t="n">
        <v>0.375</v>
      </c>
      <c r="F522" s="102" t="n">
        <v>0.375</v>
      </c>
      <c r="G522" s="8" t="s">
        <v>554</v>
      </c>
      <c r="H522" s="8" t="s">
        <v>554</v>
      </c>
      <c r="I522" s="19" t="n">
        <v>348000</v>
      </c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customFormat="false" ht="15.75" hidden="true" customHeight="false" outlineLevel="0" collapsed="false">
      <c r="A523" s="104" t="n">
        <v>42982</v>
      </c>
      <c r="B523" s="8" t="s">
        <v>747</v>
      </c>
      <c r="C523" s="8" t="s">
        <v>626</v>
      </c>
      <c r="D523" s="8"/>
      <c r="E523" s="102" t="n">
        <v>0.604166666666667</v>
      </c>
      <c r="F523" s="102" t="n">
        <v>0.604166666666667</v>
      </c>
      <c r="G523" s="8" t="s">
        <v>553</v>
      </c>
      <c r="H523" s="8" t="s">
        <v>553</v>
      </c>
      <c r="I523" s="19" t="n">
        <v>121000</v>
      </c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customFormat="false" ht="15.75" hidden="true" customHeight="false" outlineLevel="0" collapsed="false">
      <c r="A524" s="104" t="n">
        <v>42983</v>
      </c>
      <c r="B524" s="8" t="s">
        <v>749</v>
      </c>
      <c r="C524" s="8" t="s">
        <v>626</v>
      </c>
      <c r="D524" s="8"/>
      <c r="E524" s="102" t="n">
        <v>0.604166666666667</v>
      </c>
      <c r="F524" s="102" t="n">
        <v>0.604166666666667</v>
      </c>
      <c r="G524" s="8" t="s">
        <v>553</v>
      </c>
      <c r="H524" s="8" t="s">
        <v>553</v>
      </c>
      <c r="I524" s="19" t="n">
        <v>121000</v>
      </c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customFormat="false" ht="15.75" hidden="true" customHeight="false" outlineLevel="0" collapsed="false">
      <c r="A525" s="104" t="n">
        <v>42984</v>
      </c>
      <c r="B525" s="8" t="s">
        <v>750</v>
      </c>
      <c r="C525" s="8" t="s">
        <v>626</v>
      </c>
      <c r="D525" s="8"/>
      <c r="E525" s="102" t="n">
        <v>0.604166666666667</v>
      </c>
      <c r="F525" s="102" t="n">
        <v>0.604166666666667</v>
      </c>
      <c r="G525" s="8" t="s">
        <v>553</v>
      </c>
      <c r="H525" s="8" t="s">
        <v>553</v>
      </c>
      <c r="I525" s="19" t="n">
        <v>342000</v>
      </c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customFormat="false" ht="15.75" hidden="false" customHeight="false" outlineLevel="0" collapsed="false">
      <c r="A526" s="104" t="n">
        <v>42985</v>
      </c>
      <c r="B526" s="8" t="s">
        <v>751</v>
      </c>
      <c r="C526" s="8" t="s">
        <v>626</v>
      </c>
      <c r="D526" s="8"/>
      <c r="E526" s="102" t="n">
        <v>0.604166666666667</v>
      </c>
      <c r="F526" s="102" t="n">
        <v>0.604166666666667</v>
      </c>
      <c r="G526" s="8" t="s">
        <v>553</v>
      </c>
      <c r="H526" s="8" t="s">
        <v>553</v>
      </c>
      <c r="I526" s="19" t="n">
        <v>188000</v>
      </c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customFormat="false" ht="15.75" hidden="true" customHeight="false" outlineLevel="0" collapsed="false">
      <c r="A527" s="104" t="n">
        <v>42986</v>
      </c>
      <c r="B527" s="8" t="s">
        <v>743</v>
      </c>
      <c r="C527" s="8" t="s">
        <v>626</v>
      </c>
      <c r="D527" s="8"/>
      <c r="E527" s="102" t="n">
        <v>0.625</v>
      </c>
      <c r="F527" s="102" t="n">
        <v>0.625</v>
      </c>
      <c r="G527" s="8" t="s">
        <v>553</v>
      </c>
      <c r="H527" s="8" t="s">
        <v>553</v>
      </c>
      <c r="I527" s="19" t="n">
        <v>241000</v>
      </c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customFormat="false" ht="15.75" hidden="true" customHeight="false" outlineLevel="0" collapsed="false">
      <c r="A528" s="104" t="n">
        <v>42987</v>
      </c>
      <c r="B528" s="8" t="s">
        <v>744</v>
      </c>
      <c r="C528" s="8" t="s">
        <v>646</v>
      </c>
      <c r="D528" s="8"/>
      <c r="E528" s="102" t="n">
        <v>0.395833333333333</v>
      </c>
      <c r="F528" s="8" t="s">
        <v>23</v>
      </c>
      <c r="G528" s="8" t="s">
        <v>555</v>
      </c>
      <c r="H528" s="8" t="s">
        <v>23</v>
      </c>
      <c r="I528" s="8" t="s">
        <v>23</v>
      </c>
      <c r="J528" s="8" t="s">
        <v>768</v>
      </c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customFormat="false" ht="15.75" hidden="true" customHeight="false" outlineLevel="0" collapsed="false">
      <c r="A529" s="104" t="n">
        <v>42988</v>
      </c>
      <c r="B529" s="8" t="s">
        <v>745</v>
      </c>
      <c r="C529" s="8" t="s">
        <v>626</v>
      </c>
      <c r="D529" s="8"/>
      <c r="E529" s="102" t="n">
        <v>0.395833333333333</v>
      </c>
      <c r="F529" s="102" t="n">
        <v>0.395833333333333</v>
      </c>
      <c r="G529" s="8" t="s">
        <v>558</v>
      </c>
      <c r="H529" s="8" t="s">
        <v>558</v>
      </c>
      <c r="I529" s="19" t="n">
        <v>326000</v>
      </c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customFormat="false" ht="15.75" hidden="true" customHeight="false" outlineLevel="0" collapsed="false">
      <c r="A530" s="104" t="n">
        <v>42989</v>
      </c>
      <c r="B530" s="8" t="s">
        <v>747</v>
      </c>
      <c r="C530" s="8" t="s">
        <v>626</v>
      </c>
      <c r="D530" s="8"/>
      <c r="E530" s="102" t="n">
        <v>0.604166666666667</v>
      </c>
      <c r="F530" s="102" t="n">
        <v>0.604166666666667</v>
      </c>
      <c r="G530" s="8" t="s">
        <v>555</v>
      </c>
      <c r="H530" s="8" t="s">
        <v>555</v>
      </c>
      <c r="I530" s="19" t="n">
        <v>520000</v>
      </c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customFormat="false" ht="15.75" hidden="true" customHeight="false" outlineLevel="0" collapsed="false">
      <c r="A531" s="104" t="n">
        <v>42990</v>
      </c>
      <c r="B531" s="8" t="s">
        <v>749</v>
      </c>
      <c r="C531" s="8" t="s">
        <v>626</v>
      </c>
      <c r="D531" s="8"/>
      <c r="E531" s="102" t="n">
        <v>0.604166666666667</v>
      </c>
      <c r="F531" s="102" t="n">
        <v>0.604166666666667</v>
      </c>
      <c r="G531" s="8" t="s">
        <v>555</v>
      </c>
      <c r="H531" s="8" t="s">
        <v>555</v>
      </c>
      <c r="I531" s="19" t="n">
        <v>501000</v>
      </c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customFormat="false" ht="15.75" hidden="true" customHeight="false" outlineLevel="0" collapsed="false">
      <c r="A532" s="104" t="n">
        <v>42991</v>
      </c>
      <c r="B532" s="8" t="s">
        <v>750</v>
      </c>
      <c r="C532" s="8" t="s">
        <v>626</v>
      </c>
      <c r="D532" s="8"/>
      <c r="E532" s="102" t="n">
        <v>0.604166666666667</v>
      </c>
      <c r="F532" s="102" t="n">
        <v>0.604166666666667</v>
      </c>
      <c r="G532" s="8" t="s">
        <v>555</v>
      </c>
      <c r="H532" s="8" t="s">
        <v>555</v>
      </c>
      <c r="I532" s="19" t="n">
        <v>286000</v>
      </c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customFormat="false" ht="15.75" hidden="false" customHeight="false" outlineLevel="0" collapsed="false">
      <c r="A533" s="104" t="n">
        <v>42992</v>
      </c>
      <c r="B533" s="8" t="s">
        <v>751</v>
      </c>
      <c r="C533" s="8" t="s">
        <v>626</v>
      </c>
      <c r="D533" s="8"/>
      <c r="E533" s="102" t="n">
        <v>0.604166666666667</v>
      </c>
      <c r="F533" s="102" t="n">
        <v>0.604166666666667</v>
      </c>
      <c r="G533" s="8" t="s">
        <v>555</v>
      </c>
      <c r="H533" s="8" t="s">
        <v>555</v>
      </c>
      <c r="I533" s="19" t="n">
        <v>517000</v>
      </c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customFormat="false" ht="15.75" hidden="true" customHeight="false" outlineLevel="0" collapsed="false">
      <c r="A534" s="104" t="n">
        <v>42993</v>
      </c>
      <c r="B534" s="8" t="s">
        <v>743</v>
      </c>
      <c r="C534" s="8" t="s">
        <v>626</v>
      </c>
      <c r="D534" s="8"/>
      <c r="E534" s="102" t="n">
        <v>0.625</v>
      </c>
      <c r="F534" s="102" t="n">
        <v>0.625</v>
      </c>
      <c r="G534" s="8" t="s">
        <v>555</v>
      </c>
      <c r="H534" s="8" t="s">
        <v>555</v>
      </c>
      <c r="I534" s="19" t="n">
        <v>182000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customFormat="false" ht="15.75" hidden="true" customHeight="false" outlineLevel="0" collapsed="false">
      <c r="A535" s="104" t="n">
        <v>42994</v>
      </c>
      <c r="B535" s="8" t="s">
        <v>744</v>
      </c>
      <c r="C535" s="8" t="s">
        <v>626</v>
      </c>
      <c r="D535" s="8"/>
      <c r="E535" s="102" t="n">
        <v>0.395833333333333</v>
      </c>
      <c r="F535" s="102" t="n">
        <v>0.395833333333333</v>
      </c>
      <c r="G535" s="8" t="s">
        <v>555</v>
      </c>
      <c r="H535" s="8" t="s">
        <v>555</v>
      </c>
      <c r="I535" s="19" t="n">
        <v>458000</v>
      </c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customFormat="false" ht="15.75" hidden="true" customHeight="false" outlineLevel="0" collapsed="false">
      <c r="A536" s="104" t="n">
        <v>42995</v>
      </c>
      <c r="B536" s="8" t="s">
        <v>745</v>
      </c>
      <c r="C536" s="8" t="s">
        <v>626</v>
      </c>
      <c r="D536" s="8"/>
      <c r="E536" s="102" t="n">
        <v>0.395833333333333</v>
      </c>
      <c r="F536" s="102" t="n">
        <v>0.395833333333333</v>
      </c>
      <c r="G536" s="8" t="s">
        <v>558</v>
      </c>
      <c r="H536" s="8" t="s">
        <v>558</v>
      </c>
      <c r="I536" s="19" t="n">
        <v>765000</v>
      </c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customFormat="false" ht="15.75" hidden="true" customHeight="false" outlineLevel="0" collapsed="false">
      <c r="A537" s="104" t="n">
        <v>42996</v>
      </c>
      <c r="B537" s="8" t="s">
        <v>747</v>
      </c>
      <c r="C537" s="8" t="s">
        <v>626</v>
      </c>
      <c r="D537" s="8"/>
      <c r="E537" s="102" t="n">
        <v>0.604166666666667</v>
      </c>
      <c r="F537" s="102" t="n">
        <v>0.604166666666667</v>
      </c>
      <c r="G537" s="8" t="s">
        <v>555</v>
      </c>
      <c r="H537" s="8" t="s">
        <v>555</v>
      </c>
      <c r="I537" s="19" t="n">
        <v>212000</v>
      </c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customFormat="false" ht="15.75" hidden="true" customHeight="false" outlineLevel="0" collapsed="false">
      <c r="A538" s="104" t="n">
        <v>42997</v>
      </c>
      <c r="B538" s="8" t="s">
        <v>749</v>
      </c>
      <c r="C538" s="8" t="s">
        <v>626</v>
      </c>
      <c r="D538" s="8"/>
      <c r="E538" s="102" t="n">
        <v>0.604166666666667</v>
      </c>
      <c r="F538" s="102" t="n">
        <v>0.604166666666667</v>
      </c>
      <c r="G538" s="8" t="s">
        <v>555</v>
      </c>
      <c r="H538" s="8" t="s">
        <v>555</v>
      </c>
      <c r="I538" s="19" t="n">
        <v>695000</v>
      </c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customFormat="false" ht="15.75" hidden="true" customHeight="false" outlineLevel="0" collapsed="false">
      <c r="A539" s="104" t="n">
        <v>42998</v>
      </c>
      <c r="B539" s="8" t="s">
        <v>750</v>
      </c>
      <c r="C539" s="8" t="s">
        <v>626</v>
      </c>
      <c r="D539" s="8"/>
      <c r="E539" s="102" t="n">
        <v>0.604166666666667</v>
      </c>
      <c r="F539" s="102" t="n">
        <v>0.604166666666667</v>
      </c>
      <c r="G539" s="8" t="s">
        <v>555</v>
      </c>
      <c r="H539" s="8" t="s">
        <v>555</v>
      </c>
      <c r="I539" s="19" t="n">
        <v>651000</v>
      </c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customFormat="false" ht="15.75" hidden="false" customHeight="false" outlineLevel="0" collapsed="false">
      <c r="A540" s="104" t="n">
        <v>42999</v>
      </c>
      <c r="B540" s="8" t="s">
        <v>751</v>
      </c>
      <c r="C540" s="8" t="s">
        <v>626</v>
      </c>
      <c r="D540" s="8"/>
      <c r="E540" s="102" t="n">
        <v>0.604166666666667</v>
      </c>
      <c r="F540" s="102" t="n">
        <v>0.604166666666667</v>
      </c>
      <c r="G540" s="8" t="s">
        <v>555</v>
      </c>
      <c r="H540" s="8" t="s">
        <v>555</v>
      </c>
      <c r="I540" s="19" t="n">
        <v>653000</v>
      </c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customFormat="false" ht="15.75" hidden="true" customHeight="false" outlineLevel="0" collapsed="false">
      <c r="A541" s="104" t="n">
        <v>43000</v>
      </c>
      <c r="B541" s="8" t="s">
        <v>743</v>
      </c>
      <c r="C541" s="8" t="s">
        <v>626</v>
      </c>
      <c r="D541" s="8"/>
      <c r="E541" s="102" t="n">
        <v>0.625</v>
      </c>
      <c r="F541" s="102" t="n">
        <v>0.625</v>
      </c>
      <c r="G541" s="8" t="s">
        <v>555</v>
      </c>
      <c r="H541" s="8" t="s">
        <v>555</v>
      </c>
      <c r="I541" s="19" t="n">
        <v>223000</v>
      </c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customFormat="false" ht="15.75" hidden="true" customHeight="false" outlineLevel="0" collapsed="false">
      <c r="A542" s="104" t="n">
        <v>43001</v>
      </c>
      <c r="B542" s="8" t="s">
        <v>744</v>
      </c>
      <c r="C542" s="8" t="s">
        <v>626</v>
      </c>
      <c r="D542" s="8"/>
      <c r="E542" s="102" t="n">
        <v>0.395833333333333</v>
      </c>
      <c r="F542" s="102" t="n">
        <v>0.395833333333333</v>
      </c>
      <c r="G542" s="8" t="s">
        <v>411</v>
      </c>
      <c r="H542" s="8" t="s">
        <v>411</v>
      </c>
      <c r="I542" s="19" t="n">
        <v>527000</v>
      </c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customFormat="false" ht="15.75" hidden="true" customHeight="false" outlineLevel="0" collapsed="false">
      <c r="A543" s="104" t="n">
        <v>43002</v>
      </c>
      <c r="B543" s="8" t="s">
        <v>745</v>
      </c>
      <c r="C543" s="8" t="s">
        <v>626</v>
      </c>
      <c r="D543" s="8"/>
      <c r="E543" s="102" t="n">
        <v>0.395833333333333</v>
      </c>
      <c r="F543" s="102" t="n">
        <v>0.395833333333333</v>
      </c>
      <c r="G543" s="8" t="s">
        <v>412</v>
      </c>
      <c r="H543" s="8" t="s">
        <v>412</v>
      </c>
      <c r="I543" s="19" t="n">
        <v>672000</v>
      </c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customFormat="false" ht="15.75" hidden="true" customHeight="false" outlineLevel="0" collapsed="false">
      <c r="A544" s="104" t="n">
        <v>43003</v>
      </c>
      <c r="B544" s="8" t="s">
        <v>747</v>
      </c>
      <c r="C544" s="8" t="s">
        <v>626</v>
      </c>
      <c r="D544" s="8"/>
      <c r="E544" s="102" t="n">
        <v>0.604166666666667</v>
      </c>
      <c r="F544" s="102" t="n">
        <v>0.604166666666667</v>
      </c>
      <c r="G544" s="8" t="s">
        <v>411</v>
      </c>
      <c r="H544" s="8" t="s">
        <v>411</v>
      </c>
      <c r="I544" s="19" t="n">
        <v>213000</v>
      </c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customFormat="false" ht="15.75" hidden="true" customHeight="false" outlineLevel="0" collapsed="false">
      <c r="A545" s="104" t="n">
        <v>43004</v>
      </c>
      <c r="B545" s="8" t="s">
        <v>749</v>
      </c>
      <c r="C545" s="8" t="s">
        <v>626</v>
      </c>
      <c r="D545" s="8"/>
      <c r="E545" s="102" t="n">
        <v>0.604166666666667</v>
      </c>
      <c r="F545" s="102" t="n">
        <v>0.604166666666667</v>
      </c>
      <c r="G545" s="8" t="s">
        <v>411</v>
      </c>
      <c r="H545" s="8" t="s">
        <v>411</v>
      </c>
      <c r="I545" s="19" t="n">
        <v>458000</v>
      </c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customFormat="false" ht="15.75" hidden="true" customHeight="false" outlineLevel="0" collapsed="false">
      <c r="A546" s="104" t="n">
        <v>43005</v>
      </c>
      <c r="B546" s="8" t="s">
        <v>750</v>
      </c>
      <c r="C546" s="8" t="s">
        <v>626</v>
      </c>
      <c r="D546" s="8"/>
      <c r="E546" s="102" t="n">
        <v>0.604166666666667</v>
      </c>
      <c r="F546" s="102" t="n">
        <v>0.604166666666667</v>
      </c>
      <c r="G546" s="8" t="s">
        <v>411</v>
      </c>
      <c r="H546" s="8" t="s">
        <v>411</v>
      </c>
      <c r="I546" s="185" t="n">
        <v>270000</v>
      </c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customFormat="false" ht="15.75" hidden="false" customHeight="false" outlineLevel="0" collapsed="false">
      <c r="A547" s="104" t="n">
        <v>43006</v>
      </c>
      <c r="B547" s="8" t="s">
        <v>751</v>
      </c>
      <c r="C547" s="8" t="s">
        <v>626</v>
      </c>
      <c r="D547" s="8"/>
      <c r="E547" s="102" t="n">
        <v>0.604166666666667</v>
      </c>
      <c r="F547" s="102" t="n">
        <v>0.604166666666667</v>
      </c>
      <c r="G547" s="8" t="s">
        <v>411</v>
      </c>
      <c r="H547" s="8" t="s">
        <v>411</v>
      </c>
      <c r="I547" s="19" t="n">
        <v>336000</v>
      </c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customFormat="false" ht="15.75" hidden="true" customHeight="false" outlineLevel="0" collapsed="false">
      <c r="A548" s="104" t="n">
        <v>43007</v>
      </c>
      <c r="B548" s="8" t="s">
        <v>743</v>
      </c>
      <c r="C548" s="8" t="s">
        <v>703</v>
      </c>
      <c r="D548" s="8"/>
      <c r="E548" s="102" t="n">
        <v>0.625</v>
      </c>
      <c r="F548" s="102" t="n">
        <v>0.625</v>
      </c>
      <c r="G548" s="8" t="s">
        <v>411</v>
      </c>
      <c r="H548" s="50" t="s">
        <v>769</v>
      </c>
      <c r="I548" s="19" t="n">
        <v>210000</v>
      </c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customFormat="false" ht="15.75" hidden="true" customHeight="false" outlineLevel="0" collapsed="false">
      <c r="A549" s="104" t="n">
        <v>43008</v>
      </c>
      <c r="B549" s="8" t="s">
        <v>744</v>
      </c>
      <c r="C549" s="8" t="s">
        <v>626</v>
      </c>
      <c r="D549" s="8"/>
      <c r="E549" s="102" t="n">
        <v>0.395833333333333</v>
      </c>
      <c r="F549" s="102" t="n">
        <v>0.395833333333333</v>
      </c>
      <c r="G549" s="8" t="s">
        <v>411</v>
      </c>
      <c r="H549" s="8" t="s">
        <v>411</v>
      </c>
      <c r="I549" s="19" t="n">
        <v>355000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customFormat="false" ht="15.75" hidden="true" customHeight="false" outlineLevel="0" collapsed="false">
      <c r="A550" s="104" t="n">
        <v>43009</v>
      </c>
      <c r="B550" s="8" t="s">
        <v>745</v>
      </c>
      <c r="C550" s="8" t="s">
        <v>626</v>
      </c>
      <c r="D550" s="8"/>
      <c r="E550" s="102" t="n">
        <v>0.395833333333333</v>
      </c>
      <c r="F550" s="102" t="n">
        <v>0.395833333333333</v>
      </c>
      <c r="G550" s="8" t="s">
        <v>412</v>
      </c>
      <c r="H550" s="8" t="s">
        <v>412</v>
      </c>
      <c r="I550" s="19" t="n">
        <v>525000</v>
      </c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customFormat="false" ht="15.75" hidden="true" customHeight="false" outlineLevel="0" collapsed="false">
      <c r="A551" s="104" t="n">
        <v>43010</v>
      </c>
      <c r="B551" s="8" t="s">
        <v>747</v>
      </c>
      <c r="C551" s="8" t="s">
        <v>626</v>
      </c>
      <c r="D551" s="8"/>
      <c r="E551" s="102" t="n">
        <v>0.604166666666667</v>
      </c>
      <c r="F551" s="102" t="n">
        <v>0.604166666666667</v>
      </c>
      <c r="G551" s="8" t="s">
        <v>411</v>
      </c>
      <c r="H551" s="8" t="s">
        <v>411</v>
      </c>
      <c r="I551" s="19" t="n">
        <v>545000</v>
      </c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customFormat="false" ht="15.75" hidden="true" customHeight="false" outlineLevel="0" collapsed="false">
      <c r="A552" s="104" t="n">
        <v>43011</v>
      </c>
      <c r="B552" s="8" t="s">
        <v>749</v>
      </c>
      <c r="C552" s="8" t="s">
        <v>646</v>
      </c>
      <c r="D552" s="8"/>
      <c r="E552" s="102" t="n">
        <v>0.604166666666667</v>
      </c>
      <c r="F552" s="8" t="s">
        <v>23</v>
      </c>
      <c r="G552" s="8" t="s">
        <v>411</v>
      </c>
      <c r="H552" s="8" t="s">
        <v>23</v>
      </c>
      <c r="I552" s="8" t="s">
        <v>23</v>
      </c>
      <c r="J552" s="8" t="s">
        <v>770</v>
      </c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customFormat="false" ht="15.75" hidden="true" customHeight="false" outlineLevel="0" collapsed="false">
      <c r="A553" s="104" t="n">
        <v>43012</v>
      </c>
      <c r="B553" s="8" t="s">
        <v>750</v>
      </c>
      <c r="C553" s="8" t="s">
        <v>626</v>
      </c>
      <c r="D553" s="8"/>
      <c r="E553" s="102" t="n">
        <v>0.604166666666667</v>
      </c>
      <c r="F553" s="102" t="n">
        <v>0.604166666666667</v>
      </c>
      <c r="G553" s="8" t="s">
        <v>411</v>
      </c>
      <c r="H553" s="8" t="s">
        <v>411</v>
      </c>
      <c r="I553" s="57" t="n">
        <v>74000</v>
      </c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customFormat="false" ht="15.75" hidden="false" customHeight="false" outlineLevel="0" collapsed="false">
      <c r="A554" s="104" t="n">
        <v>43013</v>
      </c>
      <c r="B554" s="8" t="s">
        <v>751</v>
      </c>
      <c r="C554" s="8" t="s">
        <v>626</v>
      </c>
      <c r="D554" s="8"/>
      <c r="E554" s="102" t="n">
        <v>0.604166666666667</v>
      </c>
      <c r="F554" s="102" t="n">
        <v>0.604166666666667</v>
      </c>
      <c r="G554" s="8" t="s">
        <v>411</v>
      </c>
      <c r="H554" s="8" t="s">
        <v>411</v>
      </c>
      <c r="I554" s="19" t="n">
        <v>423000</v>
      </c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customFormat="false" ht="15.75" hidden="true" customHeight="false" outlineLevel="0" collapsed="false">
      <c r="A555" s="104" t="n">
        <v>43014</v>
      </c>
      <c r="B555" s="8" t="s">
        <v>743</v>
      </c>
      <c r="C555" s="8" t="s">
        <v>626</v>
      </c>
      <c r="D555" s="8"/>
      <c r="E555" s="102" t="n">
        <v>0.625</v>
      </c>
      <c r="F555" s="102" t="n">
        <v>0.625</v>
      </c>
      <c r="G555" s="8" t="s">
        <v>411</v>
      </c>
      <c r="H555" s="8" t="s">
        <v>411</v>
      </c>
      <c r="I555" s="19" t="n">
        <v>806000</v>
      </c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customFormat="false" ht="15.75" hidden="true" customHeight="false" outlineLevel="0" collapsed="false">
      <c r="A556" s="104" t="n">
        <v>43015</v>
      </c>
      <c r="B556" s="8" t="s">
        <v>744</v>
      </c>
      <c r="C556" s="8" t="s">
        <v>626</v>
      </c>
      <c r="D556" s="8"/>
      <c r="E556" s="102" t="n">
        <v>0.395833333333333</v>
      </c>
      <c r="F556" s="102" t="n">
        <v>0.395833333333333</v>
      </c>
      <c r="G556" s="8" t="s">
        <v>413</v>
      </c>
      <c r="H556" s="8" t="s">
        <v>413</v>
      </c>
      <c r="I556" s="19" t="n">
        <v>434000</v>
      </c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customFormat="false" ht="15.75" hidden="true" customHeight="false" outlineLevel="0" collapsed="false">
      <c r="A557" s="104" t="n">
        <v>43016</v>
      </c>
      <c r="B557" s="8" t="s">
        <v>745</v>
      </c>
      <c r="C557" s="8" t="s">
        <v>626</v>
      </c>
      <c r="D557" s="8"/>
      <c r="E557" s="102" t="n">
        <v>0.395833333333333</v>
      </c>
      <c r="F557" s="102" t="n">
        <v>0.395833333333333</v>
      </c>
      <c r="G557" s="8" t="s">
        <v>414</v>
      </c>
      <c r="H557" s="8" t="s">
        <v>414</v>
      </c>
      <c r="I557" s="19" t="n">
        <v>219000</v>
      </c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customFormat="false" ht="15.75" hidden="true" customHeight="false" outlineLevel="0" collapsed="false">
      <c r="A558" s="104" t="n">
        <v>43017</v>
      </c>
      <c r="B558" s="8" t="s">
        <v>747</v>
      </c>
      <c r="C558" s="8" t="s">
        <v>626</v>
      </c>
      <c r="D558" s="8"/>
      <c r="E558" s="102" t="n">
        <v>0.604166666666667</v>
      </c>
      <c r="F558" s="102" t="n">
        <v>0.604166666666667</v>
      </c>
      <c r="G558" s="8" t="s">
        <v>413</v>
      </c>
      <c r="H558" s="8" t="s">
        <v>413</v>
      </c>
      <c r="I558" s="19" t="n">
        <v>337000</v>
      </c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customFormat="false" ht="15.75" hidden="true" customHeight="false" outlineLevel="0" collapsed="false">
      <c r="A559" s="104" t="n">
        <v>43018</v>
      </c>
      <c r="B559" s="8" t="s">
        <v>749</v>
      </c>
      <c r="C559" s="8" t="s">
        <v>626</v>
      </c>
      <c r="D559" s="8"/>
      <c r="E559" s="102" t="n">
        <v>0.604166666666667</v>
      </c>
      <c r="F559" s="8" t="s">
        <v>23</v>
      </c>
      <c r="G559" s="8" t="s">
        <v>413</v>
      </c>
      <c r="H559" s="8" t="s">
        <v>413</v>
      </c>
      <c r="I559" s="19" t="n">
        <v>523000</v>
      </c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customFormat="false" ht="15.75" hidden="true" customHeight="false" outlineLevel="0" collapsed="false">
      <c r="A560" s="104" t="n">
        <v>43019</v>
      </c>
      <c r="B560" s="8" t="s">
        <v>750</v>
      </c>
      <c r="C560" s="8" t="s">
        <v>626</v>
      </c>
      <c r="D560" s="8"/>
      <c r="E560" s="102" t="n">
        <v>0.604166666666667</v>
      </c>
      <c r="F560" s="102" t="n">
        <v>0.604166666666667</v>
      </c>
      <c r="G560" s="8" t="s">
        <v>413</v>
      </c>
      <c r="H560" s="8" t="s">
        <v>413</v>
      </c>
      <c r="I560" s="19" t="n">
        <v>246000</v>
      </c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customFormat="false" ht="15.75" hidden="false" customHeight="false" outlineLevel="0" collapsed="false">
      <c r="A561" s="104" t="n">
        <v>43020</v>
      </c>
      <c r="B561" s="8" t="s">
        <v>751</v>
      </c>
      <c r="C561" s="8" t="s">
        <v>626</v>
      </c>
      <c r="D561" s="8"/>
      <c r="E561" s="102" t="n">
        <v>0.604166666666667</v>
      </c>
      <c r="F561" s="102" t="n">
        <v>0.604166666666667</v>
      </c>
      <c r="G561" s="8" t="s">
        <v>413</v>
      </c>
      <c r="H561" s="8" t="s">
        <v>413</v>
      </c>
      <c r="I561" s="19" t="n">
        <v>454000</v>
      </c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customFormat="false" ht="15.75" hidden="true" customHeight="false" outlineLevel="0" collapsed="false">
      <c r="A562" s="104" t="n">
        <v>43021</v>
      </c>
      <c r="B562" s="8" t="s">
        <v>743</v>
      </c>
      <c r="C562" s="8" t="s">
        <v>626</v>
      </c>
      <c r="D562" s="8"/>
      <c r="E562" s="102" t="n">
        <v>0.625</v>
      </c>
      <c r="F562" s="102" t="n">
        <v>0.625</v>
      </c>
      <c r="G562" s="8" t="s">
        <v>771</v>
      </c>
      <c r="H562" s="8" t="s">
        <v>771</v>
      </c>
      <c r="I562" s="19" t="n">
        <v>547000</v>
      </c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customFormat="false" ht="15.75" hidden="true" customHeight="false" outlineLevel="0" collapsed="false">
      <c r="A563" s="104" t="n">
        <v>43022</v>
      </c>
      <c r="B563" s="8" t="s">
        <v>744</v>
      </c>
      <c r="C563" s="8" t="s">
        <v>646</v>
      </c>
      <c r="D563" s="8"/>
      <c r="E563" s="102" t="n">
        <v>0.395833333333333</v>
      </c>
      <c r="F563" s="8" t="s">
        <v>23</v>
      </c>
      <c r="G563" s="8" t="s">
        <v>413</v>
      </c>
      <c r="H563" s="8" t="s">
        <v>23</v>
      </c>
      <c r="I563" s="8" t="s">
        <v>23</v>
      </c>
      <c r="J563" s="8" t="s">
        <v>772</v>
      </c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customFormat="false" ht="15.75" hidden="true" customHeight="false" outlineLevel="0" collapsed="false">
      <c r="A564" s="104" t="n">
        <v>43023</v>
      </c>
      <c r="B564" s="8" t="s">
        <v>745</v>
      </c>
      <c r="C564" s="8" t="s">
        <v>626</v>
      </c>
      <c r="D564" s="8"/>
      <c r="E564" s="102" t="n">
        <v>0.395833333333333</v>
      </c>
      <c r="F564" s="102" t="n">
        <v>0.395833333333333</v>
      </c>
      <c r="G564" s="8" t="s">
        <v>414</v>
      </c>
      <c r="H564" s="8" t="s">
        <v>414</v>
      </c>
      <c r="I564" s="19" t="n">
        <v>605000</v>
      </c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customFormat="false" ht="15.75" hidden="true" customHeight="false" outlineLevel="0" collapsed="false">
      <c r="A565" s="104" t="n">
        <v>43024</v>
      </c>
      <c r="B565" s="8" t="s">
        <v>747</v>
      </c>
      <c r="C565" s="8" t="s">
        <v>626</v>
      </c>
      <c r="D565" s="8"/>
      <c r="E565" s="102" t="n">
        <v>0.604166666666667</v>
      </c>
      <c r="F565" s="102" t="n">
        <v>0.604166666666667</v>
      </c>
      <c r="G565" s="8" t="s">
        <v>413</v>
      </c>
      <c r="H565" s="8" t="s">
        <v>413</v>
      </c>
      <c r="I565" s="19" t="n">
        <v>112000</v>
      </c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customFormat="false" ht="15.75" hidden="true" customHeight="false" outlineLevel="0" collapsed="false">
      <c r="A566" s="104" t="n">
        <v>43025</v>
      </c>
      <c r="B566" s="8" t="s">
        <v>749</v>
      </c>
      <c r="C566" s="8" t="s">
        <v>626</v>
      </c>
      <c r="D566" s="8"/>
      <c r="E566" s="102" t="n">
        <v>0.604166666666667</v>
      </c>
      <c r="F566" s="103" t="s">
        <v>23</v>
      </c>
      <c r="G566" s="8" t="s">
        <v>413</v>
      </c>
      <c r="H566" s="8" t="s">
        <v>413</v>
      </c>
      <c r="I566" s="19" t="n">
        <v>336000</v>
      </c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customFormat="false" ht="15.75" hidden="true" customHeight="false" outlineLevel="0" collapsed="false">
      <c r="A567" s="104" t="n">
        <v>43026</v>
      </c>
      <c r="B567" s="8" t="s">
        <v>750</v>
      </c>
      <c r="C567" s="8" t="s">
        <v>626</v>
      </c>
      <c r="D567" s="8"/>
      <c r="E567" s="102" t="n">
        <v>0.604166666666667</v>
      </c>
      <c r="F567" s="102" t="n">
        <v>0.604166666666667</v>
      </c>
      <c r="G567" s="8" t="s">
        <v>413</v>
      </c>
      <c r="H567" s="8" t="s">
        <v>413</v>
      </c>
      <c r="I567" s="19" t="n">
        <v>282000</v>
      </c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customFormat="false" ht="15.75" hidden="false" customHeight="false" outlineLevel="0" collapsed="false">
      <c r="A568" s="104" t="n">
        <v>43027</v>
      </c>
      <c r="B568" s="8" t="s">
        <v>751</v>
      </c>
      <c r="C568" s="8" t="s">
        <v>626</v>
      </c>
      <c r="D568" s="8"/>
      <c r="E568" s="102" t="n">
        <v>0.604166666666667</v>
      </c>
      <c r="F568" s="102" t="n">
        <v>0.604166666666667</v>
      </c>
      <c r="G568" s="8" t="s">
        <v>413</v>
      </c>
      <c r="H568" s="8" t="s">
        <v>413</v>
      </c>
      <c r="I568" s="19" t="n">
        <v>209000</v>
      </c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customFormat="false" ht="15.75" hidden="true" customHeight="false" outlineLevel="0" collapsed="false">
      <c r="A569" s="104" t="n">
        <v>43028</v>
      </c>
      <c r="B569" s="8" t="s">
        <v>743</v>
      </c>
      <c r="C569" s="8" t="s">
        <v>626</v>
      </c>
      <c r="D569" s="8"/>
      <c r="E569" s="102" t="n">
        <v>0.625</v>
      </c>
      <c r="F569" s="102" t="n">
        <v>0.625</v>
      </c>
      <c r="G569" s="8" t="s">
        <v>771</v>
      </c>
      <c r="H569" s="8" t="s">
        <v>771</v>
      </c>
      <c r="I569" s="19" t="n">
        <v>407000</v>
      </c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customFormat="false" ht="15.75" hidden="true" customHeight="false" outlineLevel="0" collapsed="false">
      <c r="A570" s="104" t="n">
        <v>43029</v>
      </c>
      <c r="B570" s="8" t="s">
        <v>744</v>
      </c>
      <c r="C570" s="8" t="s">
        <v>626</v>
      </c>
      <c r="D570" s="8"/>
      <c r="E570" s="102" t="n">
        <v>0.395833333333333</v>
      </c>
      <c r="F570" s="102" t="n">
        <v>0.395833333333333</v>
      </c>
      <c r="G570" s="8" t="s">
        <v>415</v>
      </c>
      <c r="H570" s="8" t="s">
        <v>415</v>
      </c>
      <c r="I570" s="19" t="n">
        <v>458000</v>
      </c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customFormat="false" ht="15.75" hidden="true" customHeight="false" outlineLevel="0" collapsed="false">
      <c r="A571" s="104" t="n">
        <v>43030</v>
      </c>
      <c r="B571" s="8" t="s">
        <v>745</v>
      </c>
      <c r="C571" s="8" t="s">
        <v>626</v>
      </c>
      <c r="D571" s="8"/>
      <c r="E571" s="102" t="n">
        <v>0.395833333333333</v>
      </c>
      <c r="F571" s="102" t="n">
        <v>0.395833333333333</v>
      </c>
      <c r="G571" s="8" t="s">
        <v>416</v>
      </c>
      <c r="H571" s="8" t="s">
        <v>416</v>
      </c>
      <c r="I571" s="19" t="n">
        <v>477000</v>
      </c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customFormat="false" ht="15.75" hidden="true" customHeight="false" outlineLevel="0" collapsed="false">
      <c r="A572" s="104" t="n">
        <v>43031</v>
      </c>
      <c r="B572" s="8" t="s">
        <v>747</v>
      </c>
      <c r="C572" s="8" t="s">
        <v>626</v>
      </c>
      <c r="D572" s="8"/>
      <c r="E572" s="102" t="n">
        <v>0.604166666666667</v>
      </c>
      <c r="F572" s="102" t="n">
        <v>0.604166666666667</v>
      </c>
      <c r="G572" s="8" t="s">
        <v>415</v>
      </c>
      <c r="H572" s="8" t="s">
        <v>415</v>
      </c>
      <c r="I572" s="19" t="n">
        <v>861000</v>
      </c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customFormat="false" ht="15.75" hidden="true" customHeight="false" outlineLevel="0" collapsed="false">
      <c r="A573" s="104" t="n">
        <v>43032</v>
      </c>
      <c r="B573" s="8" t="s">
        <v>749</v>
      </c>
      <c r="C573" s="8" t="s">
        <v>626</v>
      </c>
      <c r="D573" s="8"/>
      <c r="E573" s="102" t="n">
        <v>0.604166666666667</v>
      </c>
      <c r="F573" s="102" t="n">
        <v>0.604166666666667</v>
      </c>
      <c r="G573" s="8" t="s">
        <v>415</v>
      </c>
      <c r="H573" s="8" t="s">
        <v>415</v>
      </c>
      <c r="I573" s="19" t="n">
        <v>478000</v>
      </c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customFormat="false" ht="15.75" hidden="true" customHeight="false" outlineLevel="0" collapsed="false">
      <c r="A574" s="104" t="n">
        <v>43033</v>
      </c>
      <c r="B574" s="8" t="s">
        <v>750</v>
      </c>
      <c r="C574" s="8" t="s">
        <v>626</v>
      </c>
      <c r="D574" s="8"/>
      <c r="E574" s="102" t="n">
        <v>0.604166666666667</v>
      </c>
      <c r="F574" s="102" t="n">
        <v>0.604166666666667</v>
      </c>
      <c r="G574" s="8" t="s">
        <v>415</v>
      </c>
      <c r="H574" s="8" t="s">
        <v>415</v>
      </c>
      <c r="I574" s="19" t="n">
        <v>507000</v>
      </c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customFormat="false" ht="15.75" hidden="false" customHeight="false" outlineLevel="0" collapsed="false">
      <c r="A575" s="104" t="n">
        <v>43034</v>
      </c>
      <c r="B575" s="8" t="s">
        <v>751</v>
      </c>
      <c r="C575" s="8" t="s">
        <v>626</v>
      </c>
      <c r="D575" s="8"/>
      <c r="E575" s="102" t="n">
        <v>0.604166666666667</v>
      </c>
      <c r="F575" s="102" t="n">
        <v>0.604166666666667</v>
      </c>
      <c r="G575" s="8" t="s">
        <v>415</v>
      </c>
      <c r="H575" s="8" t="s">
        <v>415</v>
      </c>
      <c r="I575" s="19" t="n">
        <v>729000</v>
      </c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customFormat="false" ht="15.75" hidden="true" customHeight="false" outlineLevel="0" collapsed="false">
      <c r="A576" s="104" t="n">
        <v>43035</v>
      </c>
      <c r="B576" s="8" t="s">
        <v>743</v>
      </c>
      <c r="C576" s="8" t="s">
        <v>626</v>
      </c>
      <c r="D576" s="8"/>
      <c r="E576" s="102" t="n">
        <v>0.625</v>
      </c>
      <c r="F576" s="102" t="n">
        <v>0.625</v>
      </c>
      <c r="G576" s="8" t="s">
        <v>771</v>
      </c>
      <c r="H576" s="8" t="s">
        <v>771</v>
      </c>
      <c r="I576" s="19" t="n">
        <v>853000</v>
      </c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customFormat="false" ht="15.75" hidden="true" customHeight="false" outlineLevel="0" collapsed="false">
      <c r="A577" s="104" t="n">
        <v>43036</v>
      </c>
      <c r="B577" s="8" t="s">
        <v>744</v>
      </c>
      <c r="C577" s="8" t="s">
        <v>626</v>
      </c>
      <c r="D577" s="8"/>
      <c r="E577" s="102" t="n">
        <v>0.395833333333333</v>
      </c>
      <c r="F577" s="102" t="n">
        <v>0.395833333333333</v>
      </c>
      <c r="G577" s="8" t="s">
        <v>415</v>
      </c>
      <c r="H577" s="8" t="s">
        <v>415</v>
      </c>
      <c r="I577" s="19" t="n">
        <v>524000</v>
      </c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customFormat="false" ht="15.75" hidden="true" customHeight="false" outlineLevel="0" collapsed="false">
      <c r="A578" s="104" t="n">
        <v>43037</v>
      </c>
      <c r="B578" s="8" t="s">
        <v>745</v>
      </c>
      <c r="C578" s="8" t="s">
        <v>626</v>
      </c>
      <c r="D578" s="8"/>
      <c r="E578" s="102" t="n">
        <v>0.395833333333333</v>
      </c>
      <c r="F578" s="102" t="n">
        <v>0.395833333333333</v>
      </c>
      <c r="G578" s="8" t="s">
        <v>416</v>
      </c>
      <c r="H578" s="8" t="s">
        <v>416</v>
      </c>
      <c r="I578" s="19" t="n">
        <v>918000</v>
      </c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customFormat="false" ht="15.75" hidden="true" customHeight="false" outlineLevel="0" collapsed="false">
      <c r="A579" s="104" t="n">
        <v>43038</v>
      </c>
      <c r="B579" s="8" t="s">
        <v>747</v>
      </c>
      <c r="C579" s="8" t="s">
        <v>626</v>
      </c>
      <c r="D579" s="8"/>
      <c r="E579" s="102" t="n">
        <v>0.604166666666667</v>
      </c>
      <c r="F579" s="102" t="n">
        <v>0.604166666666667</v>
      </c>
      <c r="G579" s="8" t="s">
        <v>415</v>
      </c>
      <c r="H579" s="8" t="s">
        <v>415</v>
      </c>
      <c r="I579" s="19" t="n">
        <v>465000</v>
      </c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customFormat="false" ht="15.75" hidden="true" customHeight="false" outlineLevel="0" collapsed="false">
      <c r="A580" s="104" t="n">
        <v>43039</v>
      </c>
      <c r="B580" s="8" t="s">
        <v>749</v>
      </c>
      <c r="C580" s="8" t="s">
        <v>626</v>
      </c>
      <c r="D580" s="8"/>
      <c r="E580" s="102" t="n">
        <v>0.604166666666667</v>
      </c>
      <c r="F580" s="102" t="n">
        <v>0.604166666666667</v>
      </c>
      <c r="G580" s="8" t="s">
        <v>415</v>
      </c>
      <c r="H580" s="8" t="s">
        <v>415</v>
      </c>
      <c r="I580" s="19" t="n">
        <v>282000</v>
      </c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customFormat="false" ht="15.75" hidden="true" customHeight="false" outlineLevel="0" collapsed="false">
      <c r="A581" s="104" t="n">
        <v>43040</v>
      </c>
      <c r="B581" s="8" t="s">
        <v>750</v>
      </c>
      <c r="C581" s="8" t="s">
        <v>626</v>
      </c>
      <c r="D581" s="8"/>
      <c r="E581" s="102" t="n">
        <v>0.604166666666667</v>
      </c>
      <c r="F581" s="102" t="n">
        <v>0.604166666666667</v>
      </c>
      <c r="G581" s="8" t="s">
        <v>415</v>
      </c>
      <c r="H581" s="8" t="s">
        <v>415</v>
      </c>
      <c r="I581" s="19" t="n">
        <v>306000</v>
      </c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customFormat="false" ht="15.75" hidden="false" customHeight="false" outlineLevel="0" collapsed="false">
      <c r="A582" s="104" t="n">
        <v>43041</v>
      </c>
      <c r="B582" s="8" t="s">
        <v>751</v>
      </c>
      <c r="C582" s="8" t="s">
        <v>626</v>
      </c>
      <c r="D582" s="8"/>
      <c r="E582" s="102" t="n">
        <v>0.604166666666667</v>
      </c>
      <c r="F582" s="102" t="n">
        <v>0.604166666666667</v>
      </c>
      <c r="G582" s="8" t="s">
        <v>415</v>
      </c>
      <c r="H582" s="8" t="s">
        <v>415</v>
      </c>
      <c r="I582" s="19" t="n">
        <v>572000</v>
      </c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customFormat="false" ht="15.75" hidden="true" customHeight="false" outlineLevel="0" collapsed="false">
      <c r="A583" s="104" t="n">
        <v>43042</v>
      </c>
      <c r="B583" s="8" t="s">
        <v>743</v>
      </c>
      <c r="C583" s="8" t="s">
        <v>646</v>
      </c>
      <c r="D583" s="8"/>
      <c r="E583" s="102" t="n">
        <v>0.625</v>
      </c>
      <c r="F583" s="102" t="n">
        <v>0.625</v>
      </c>
      <c r="G583" s="8" t="s">
        <v>771</v>
      </c>
      <c r="H583" s="8" t="s">
        <v>23</v>
      </c>
      <c r="I583" s="19" t="s">
        <v>23</v>
      </c>
      <c r="J583" s="8" t="s">
        <v>773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customFormat="false" ht="15.75" hidden="true" customHeight="false" outlineLevel="0" collapsed="false">
      <c r="A584" s="104" t="n">
        <v>43043</v>
      </c>
      <c r="B584" s="8" t="s">
        <v>744</v>
      </c>
      <c r="C584" s="8" t="s">
        <v>626</v>
      </c>
      <c r="D584" s="8"/>
      <c r="E584" s="102" t="n">
        <v>0.395833333333333</v>
      </c>
      <c r="F584" s="102" t="n">
        <v>0.395833333333333</v>
      </c>
      <c r="G584" s="8" t="s">
        <v>417</v>
      </c>
      <c r="H584" s="8" t="s">
        <v>417</v>
      </c>
      <c r="I584" s="19" t="n">
        <v>544000</v>
      </c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customFormat="false" ht="15.75" hidden="true" customHeight="false" outlineLevel="0" collapsed="false">
      <c r="A585" s="104" t="n">
        <v>43044</v>
      </c>
      <c r="B585" s="8" t="s">
        <v>745</v>
      </c>
      <c r="C585" s="8" t="s">
        <v>626</v>
      </c>
      <c r="D585" s="8"/>
      <c r="E585" s="102" t="n">
        <v>0.395833333333333</v>
      </c>
      <c r="F585" s="102" t="n">
        <v>0.395833333333333</v>
      </c>
      <c r="G585" s="8" t="s">
        <v>418</v>
      </c>
      <c r="H585" s="8" t="s">
        <v>418</v>
      </c>
      <c r="I585" s="19" t="n">
        <v>259000</v>
      </c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customFormat="false" ht="15.75" hidden="true" customHeight="false" outlineLevel="0" collapsed="false">
      <c r="A586" s="104" t="n">
        <v>43045</v>
      </c>
      <c r="B586" s="8" t="s">
        <v>747</v>
      </c>
      <c r="C586" s="8" t="s">
        <v>626</v>
      </c>
      <c r="D586" s="8"/>
      <c r="E586" s="102" t="n">
        <v>0.604166666666667</v>
      </c>
      <c r="F586" s="102" t="n">
        <v>0.604166666666667</v>
      </c>
      <c r="G586" s="8" t="s">
        <v>417</v>
      </c>
      <c r="H586" s="8" t="s">
        <v>417</v>
      </c>
      <c r="I586" s="19" t="n">
        <v>680000</v>
      </c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customFormat="false" ht="15.75" hidden="true" customHeight="false" outlineLevel="0" collapsed="false">
      <c r="A587" s="104" t="n">
        <v>43046</v>
      </c>
      <c r="B587" s="8" t="s">
        <v>749</v>
      </c>
      <c r="C587" s="8" t="s">
        <v>626</v>
      </c>
      <c r="D587" s="8"/>
      <c r="E587" s="102" t="n">
        <v>0.604166666666667</v>
      </c>
      <c r="F587" s="102" t="n">
        <v>0.604166666666667</v>
      </c>
      <c r="G587" s="8" t="s">
        <v>417</v>
      </c>
      <c r="H587" s="8" t="s">
        <v>417</v>
      </c>
      <c r="I587" s="19" t="n">
        <v>412000</v>
      </c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customFormat="false" ht="15.75" hidden="true" customHeight="false" outlineLevel="0" collapsed="false">
      <c r="A588" s="104" t="n">
        <v>43047</v>
      </c>
      <c r="B588" s="8" t="s">
        <v>750</v>
      </c>
      <c r="C588" s="8" t="s">
        <v>626</v>
      </c>
      <c r="D588" s="8"/>
      <c r="E588" s="102" t="n">
        <v>0.604166666666667</v>
      </c>
      <c r="F588" s="102" t="n">
        <v>0.604166666666667</v>
      </c>
      <c r="G588" s="8" t="s">
        <v>417</v>
      </c>
      <c r="H588" s="8" t="s">
        <v>417</v>
      </c>
      <c r="I588" s="19" t="n">
        <v>286000</v>
      </c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customFormat="false" ht="15.75" hidden="false" customHeight="false" outlineLevel="0" collapsed="false">
      <c r="A589" s="104" t="n">
        <v>43048</v>
      </c>
      <c r="B589" s="8" t="s">
        <v>751</v>
      </c>
      <c r="C589" s="8" t="s">
        <v>626</v>
      </c>
      <c r="D589" s="8"/>
      <c r="E589" s="102" t="n">
        <v>0.604166666666667</v>
      </c>
      <c r="F589" s="102" t="n">
        <v>0.604166666666667</v>
      </c>
      <c r="G589" s="8" t="s">
        <v>417</v>
      </c>
      <c r="H589" s="8" t="s">
        <v>417</v>
      </c>
      <c r="I589" s="19" t="n">
        <v>659000</v>
      </c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customFormat="false" ht="15.75" hidden="true" customHeight="false" outlineLevel="0" collapsed="false">
      <c r="A590" s="104" t="n">
        <v>43049</v>
      </c>
      <c r="B590" s="8" t="s">
        <v>743</v>
      </c>
      <c r="C590" s="8" t="s">
        <v>626</v>
      </c>
      <c r="D590" s="8"/>
      <c r="E590" s="102" t="n">
        <v>0.604166666666667</v>
      </c>
      <c r="F590" s="102" t="n">
        <v>0.604166666666667</v>
      </c>
      <c r="G590" s="8" t="s">
        <v>774</v>
      </c>
      <c r="H590" s="8" t="s">
        <v>774</v>
      </c>
      <c r="I590" s="57" t="n">
        <v>242000</v>
      </c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customFormat="false" ht="15.75" hidden="true" customHeight="false" outlineLevel="0" collapsed="false">
      <c r="A591" s="104" t="n">
        <v>43050</v>
      </c>
      <c r="B591" s="8" t="s">
        <v>744</v>
      </c>
      <c r="C591" s="8" t="s">
        <v>626</v>
      </c>
      <c r="D591" s="8"/>
      <c r="E591" s="102" t="n">
        <v>0.395833333333333</v>
      </c>
      <c r="F591" s="102" t="n">
        <v>0.395833333333333</v>
      </c>
      <c r="G591" s="8" t="s">
        <v>417</v>
      </c>
      <c r="H591" s="8" t="s">
        <v>417</v>
      </c>
      <c r="I591" s="19" t="n">
        <v>1021000</v>
      </c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customFormat="false" ht="15.75" hidden="true" customHeight="false" outlineLevel="0" collapsed="false">
      <c r="A592" s="104" t="n">
        <v>43051</v>
      </c>
      <c r="B592" s="8" t="s">
        <v>745</v>
      </c>
      <c r="C592" s="8" t="s">
        <v>626</v>
      </c>
      <c r="D592" s="8"/>
      <c r="E592" s="102" t="n">
        <v>0.395833333333333</v>
      </c>
      <c r="F592" s="102" t="n">
        <v>0.395833333333333</v>
      </c>
      <c r="G592" s="8" t="s">
        <v>418</v>
      </c>
      <c r="H592" s="8" t="s">
        <v>418</v>
      </c>
      <c r="I592" s="19" t="n">
        <v>694000</v>
      </c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customFormat="false" ht="15.75" hidden="true" customHeight="false" outlineLevel="0" collapsed="false">
      <c r="A593" s="104" t="n">
        <v>43052</v>
      </c>
      <c r="B593" s="8" t="s">
        <v>747</v>
      </c>
      <c r="C593" s="8" t="s">
        <v>626</v>
      </c>
      <c r="D593" s="8"/>
      <c r="E593" s="102" t="n">
        <v>0.604166666666667</v>
      </c>
      <c r="F593" s="102" t="n">
        <v>0.604166666666667</v>
      </c>
      <c r="G593" s="8" t="s">
        <v>417</v>
      </c>
      <c r="H593" s="8" t="s">
        <v>417</v>
      </c>
      <c r="I593" s="19" t="n">
        <v>814000</v>
      </c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customFormat="false" ht="15.75" hidden="true" customHeight="false" outlineLevel="0" collapsed="false">
      <c r="A594" s="104" t="n">
        <v>43053</v>
      </c>
      <c r="B594" s="8" t="s">
        <v>749</v>
      </c>
      <c r="C594" s="8" t="s">
        <v>626</v>
      </c>
      <c r="D594" s="8"/>
      <c r="E594" s="102" t="n">
        <v>0.604166666666667</v>
      </c>
      <c r="F594" s="102" t="n">
        <v>0.604166666666667</v>
      </c>
      <c r="G594" s="8" t="s">
        <v>417</v>
      </c>
      <c r="H594" s="8" t="s">
        <v>417</v>
      </c>
      <c r="I594" s="19" t="n">
        <v>531000</v>
      </c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customFormat="false" ht="15.75" hidden="true" customHeight="false" outlineLevel="0" collapsed="false">
      <c r="A595" s="104" t="n">
        <v>43054</v>
      </c>
      <c r="B595" s="8" t="s">
        <v>750</v>
      </c>
      <c r="C595" s="8" t="s">
        <v>626</v>
      </c>
      <c r="D595" s="8"/>
      <c r="E595" s="102" t="n">
        <v>0.604166666666667</v>
      </c>
      <c r="F595" s="102" t="n">
        <v>0.604166666666667</v>
      </c>
      <c r="G595" s="8" t="s">
        <v>417</v>
      </c>
      <c r="H595" s="8" t="s">
        <v>417</v>
      </c>
      <c r="I595" s="19" t="n">
        <v>442000</v>
      </c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customFormat="false" ht="15.75" hidden="false" customHeight="false" outlineLevel="0" collapsed="false">
      <c r="A596" s="104" t="n">
        <v>43055</v>
      </c>
      <c r="B596" s="8" t="s">
        <v>751</v>
      </c>
      <c r="C596" s="8" t="s">
        <v>626</v>
      </c>
      <c r="D596" s="8"/>
      <c r="E596" s="102" t="n">
        <v>0.604166666666667</v>
      </c>
      <c r="F596" s="102" t="n">
        <v>0.604166666666667</v>
      </c>
      <c r="G596" s="8" t="s">
        <v>417</v>
      </c>
      <c r="H596" s="8" t="s">
        <v>417</v>
      </c>
      <c r="I596" s="19" t="n">
        <v>194000</v>
      </c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customFormat="false" ht="15.75" hidden="true" customHeight="false" outlineLevel="0" collapsed="false">
      <c r="A597" s="104" t="n">
        <v>43056</v>
      </c>
      <c r="B597" s="8" t="s">
        <v>743</v>
      </c>
      <c r="C597" s="8" t="s">
        <v>626</v>
      </c>
      <c r="D597" s="8"/>
      <c r="E597" s="102" t="n">
        <v>0.604166666666667</v>
      </c>
      <c r="F597" s="102" t="n">
        <v>0.604166666666667</v>
      </c>
      <c r="G597" s="8" t="s">
        <v>775</v>
      </c>
      <c r="H597" s="8" t="s">
        <v>775</v>
      </c>
      <c r="I597" s="57" t="n">
        <v>249000</v>
      </c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customFormat="false" ht="15.75" hidden="true" customHeight="false" outlineLevel="0" collapsed="false">
      <c r="A598" s="104" t="n">
        <v>43057</v>
      </c>
      <c r="B598" s="8" t="s">
        <v>744</v>
      </c>
      <c r="C598" s="8" t="s">
        <v>626</v>
      </c>
      <c r="D598" s="8"/>
      <c r="E598" s="102" t="n">
        <v>0.395833333333333</v>
      </c>
      <c r="F598" s="102" t="n">
        <v>0.395833333333333</v>
      </c>
      <c r="G598" s="8" t="s">
        <v>419</v>
      </c>
      <c r="H598" s="8" t="s">
        <v>419</v>
      </c>
      <c r="I598" s="19" t="n">
        <v>721000</v>
      </c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customFormat="false" ht="15.75" hidden="true" customHeight="false" outlineLevel="0" collapsed="false">
      <c r="A599" s="104" t="n">
        <v>43058</v>
      </c>
      <c r="B599" s="8" t="s">
        <v>745</v>
      </c>
      <c r="C599" s="8" t="s">
        <v>626</v>
      </c>
      <c r="D599" s="8"/>
      <c r="E599" s="102" t="n">
        <v>0.395833333333333</v>
      </c>
      <c r="F599" s="102" t="n">
        <v>0.395833333333333</v>
      </c>
      <c r="G599" s="8" t="s">
        <v>420</v>
      </c>
      <c r="H599" s="8" t="s">
        <v>420</v>
      </c>
      <c r="I599" s="19" t="n">
        <v>512000</v>
      </c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customFormat="false" ht="15.75" hidden="true" customHeight="false" outlineLevel="0" collapsed="false">
      <c r="A600" s="104" t="n">
        <v>43059</v>
      </c>
      <c r="B600" s="8" t="s">
        <v>747</v>
      </c>
      <c r="C600" s="8" t="s">
        <v>626</v>
      </c>
      <c r="D600" s="8"/>
      <c r="E600" s="102" t="n">
        <v>0.604166666666667</v>
      </c>
      <c r="F600" s="102" t="n">
        <v>0.604166666666667</v>
      </c>
      <c r="G600" s="8" t="s">
        <v>419</v>
      </c>
      <c r="H600" s="8" t="s">
        <v>419</v>
      </c>
      <c r="I600" s="19" t="n">
        <v>481000</v>
      </c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customFormat="false" ht="15.75" hidden="true" customHeight="false" outlineLevel="0" collapsed="false">
      <c r="A601" s="104" t="n">
        <v>43060</v>
      </c>
      <c r="B601" s="8" t="s">
        <v>749</v>
      </c>
      <c r="C601" s="8" t="s">
        <v>626</v>
      </c>
      <c r="D601" s="8"/>
      <c r="E601" s="102" t="n">
        <v>0.604166666666667</v>
      </c>
      <c r="F601" s="102" t="n">
        <v>0.604166666666667</v>
      </c>
      <c r="G601" s="8" t="s">
        <v>419</v>
      </c>
      <c r="H601" s="8" t="s">
        <v>419</v>
      </c>
      <c r="I601" s="19" t="n">
        <v>349000</v>
      </c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customFormat="false" ht="15.75" hidden="true" customHeight="false" outlineLevel="0" collapsed="false">
      <c r="A602" s="104" t="n">
        <v>43061</v>
      </c>
      <c r="B602" s="8" t="s">
        <v>750</v>
      </c>
      <c r="C602" s="8" t="s">
        <v>626</v>
      </c>
      <c r="D602" s="8"/>
      <c r="E602" s="102" t="n">
        <v>0.604166666666667</v>
      </c>
      <c r="F602" s="102" t="n">
        <v>0.604166666666667</v>
      </c>
      <c r="G602" s="8" t="s">
        <v>419</v>
      </c>
      <c r="H602" s="8" t="s">
        <v>419</v>
      </c>
      <c r="I602" s="19" t="n">
        <v>124000</v>
      </c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customFormat="false" ht="15.75" hidden="false" customHeight="false" outlineLevel="0" collapsed="false">
      <c r="A603" s="104" t="n">
        <v>43062</v>
      </c>
      <c r="B603" s="8" t="s">
        <v>751</v>
      </c>
      <c r="C603" s="8" t="s">
        <v>626</v>
      </c>
      <c r="D603" s="8"/>
      <c r="E603" s="102" t="n">
        <v>0.604166666666667</v>
      </c>
      <c r="F603" s="102" t="n">
        <v>0.604166666666667</v>
      </c>
      <c r="G603" s="8" t="s">
        <v>419</v>
      </c>
      <c r="H603" s="8" t="s">
        <v>419</v>
      </c>
      <c r="I603" s="19" t="n">
        <v>552000</v>
      </c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customFormat="false" ht="15.75" hidden="true" customHeight="false" outlineLevel="0" collapsed="false">
      <c r="A604" s="104" t="n">
        <v>43063</v>
      </c>
      <c r="B604" s="8" t="s">
        <v>743</v>
      </c>
      <c r="C604" s="8" t="s">
        <v>626</v>
      </c>
      <c r="D604" s="8"/>
      <c r="E604" s="102" t="n">
        <v>0.625</v>
      </c>
      <c r="F604" s="102" t="n">
        <v>0.625</v>
      </c>
      <c r="G604" s="8" t="s">
        <v>775</v>
      </c>
      <c r="H604" s="8" t="s">
        <v>775</v>
      </c>
      <c r="I604" s="19" t="n">
        <v>675000</v>
      </c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customFormat="false" ht="15.75" hidden="true" customHeight="false" outlineLevel="0" collapsed="false">
      <c r="A605" s="104" t="n">
        <v>43064</v>
      </c>
      <c r="B605" s="8" t="s">
        <v>744</v>
      </c>
      <c r="C605" s="8" t="s">
        <v>646</v>
      </c>
      <c r="D605" s="8"/>
      <c r="E605" s="102" t="n">
        <v>0.395833333333333</v>
      </c>
      <c r="F605" s="8" t="s">
        <v>23</v>
      </c>
      <c r="G605" s="8" t="s">
        <v>776</v>
      </c>
      <c r="H605" s="8" t="s">
        <v>23</v>
      </c>
      <c r="I605" s="8" t="s">
        <v>23</v>
      </c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customFormat="false" ht="15.75" hidden="true" customHeight="false" outlineLevel="0" collapsed="false">
      <c r="A606" s="104" t="n">
        <v>43065</v>
      </c>
      <c r="B606" s="8" t="s">
        <v>745</v>
      </c>
      <c r="C606" s="8" t="s">
        <v>626</v>
      </c>
      <c r="D606" s="8"/>
      <c r="E606" s="102" t="n">
        <v>0.395833333333333</v>
      </c>
      <c r="F606" s="102" t="n">
        <v>0.395833333333333</v>
      </c>
      <c r="G606" s="8" t="s">
        <v>777</v>
      </c>
      <c r="H606" s="8" t="s">
        <v>777</v>
      </c>
      <c r="I606" s="19" t="n">
        <v>742000</v>
      </c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customFormat="false" ht="15.75" hidden="true" customHeight="false" outlineLevel="0" collapsed="false">
      <c r="A607" s="104" t="n">
        <v>43066</v>
      </c>
      <c r="B607" s="8" t="s">
        <v>747</v>
      </c>
      <c r="C607" s="8" t="s">
        <v>626</v>
      </c>
      <c r="D607" s="8"/>
      <c r="E607" s="102" t="n">
        <v>0.604166666666667</v>
      </c>
      <c r="F607" s="102" t="n">
        <v>0.604166666666667</v>
      </c>
      <c r="G607" s="8" t="s">
        <v>776</v>
      </c>
      <c r="H607" s="8" t="s">
        <v>776</v>
      </c>
      <c r="I607" s="19" t="n">
        <v>509000</v>
      </c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customFormat="false" ht="15.75" hidden="true" customHeight="false" outlineLevel="0" collapsed="false">
      <c r="A608" s="104" t="n">
        <v>43067</v>
      </c>
      <c r="B608" s="8" t="s">
        <v>749</v>
      </c>
      <c r="C608" s="8" t="s">
        <v>626</v>
      </c>
      <c r="D608" s="8"/>
      <c r="E608" s="102" t="n">
        <v>0.604166666666667</v>
      </c>
      <c r="F608" s="102" t="n">
        <v>0.604166666666667</v>
      </c>
      <c r="G608" s="8" t="s">
        <v>776</v>
      </c>
      <c r="H608" s="8" t="s">
        <v>776</v>
      </c>
      <c r="I608" s="19" t="n">
        <v>377000</v>
      </c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customFormat="false" ht="15.75" hidden="true" customHeight="false" outlineLevel="0" collapsed="false">
      <c r="A609" s="104" t="n">
        <v>43068</v>
      </c>
      <c r="B609" s="8" t="s">
        <v>750</v>
      </c>
      <c r="C609" s="8" t="s">
        <v>626</v>
      </c>
      <c r="D609" s="8"/>
      <c r="E609" s="102" t="n">
        <v>0.604166666666667</v>
      </c>
      <c r="F609" s="102" t="n">
        <v>0.604166666666667</v>
      </c>
      <c r="G609" s="8" t="s">
        <v>776</v>
      </c>
      <c r="H609" s="8" t="s">
        <v>776</v>
      </c>
      <c r="I609" s="19" t="n">
        <v>318000</v>
      </c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customFormat="false" ht="15.75" hidden="false" customHeight="false" outlineLevel="0" collapsed="false">
      <c r="A610" s="104" t="n">
        <v>43069</v>
      </c>
      <c r="B610" s="8" t="s">
        <v>751</v>
      </c>
      <c r="C610" s="8" t="s">
        <v>626</v>
      </c>
      <c r="D610" s="8"/>
      <c r="E610" s="102" t="n">
        <v>0.604166666666667</v>
      </c>
      <c r="F610" s="102" t="n">
        <v>0.604166666666667</v>
      </c>
      <c r="G610" s="8" t="s">
        <v>776</v>
      </c>
      <c r="H610" s="8" t="s">
        <v>776</v>
      </c>
      <c r="I610" s="19" t="n">
        <v>211000</v>
      </c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customFormat="false" ht="15.75" hidden="true" customHeight="false" outlineLevel="0" collapsed="false">
      <c r="A611" s="104" t="n">
        <v>43070</v>
      </c>
      <c r="B611" s="8" t="s">
        <v>743</v>
      </c>
      <c r="C611" s="8" t="s">
        <v>626</v>
      </c>
      <c r="D611" s="8"/>
      <c r="E611" s="102" t="n">
        <v>0.625</v>
      </c>
      <c r="F611" s="102" t="n">
        <v>0.625</v>
      </c>
      <c r="G611" s="8" t="s">
        <v>775</v>
      </c>
      <c r="H611" s="8" t="s">
        <v>775</v>
      </c>
      <c r="I611" s="19" t="n">
        <v>143000</v>
      </c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customFormat="false" ht="15.75" hidden="true" customHeight="false" outlineLevel="0" collapsed="false">
      <c r="A612" s="104" t="n">
        <v>43071</v>
      </c>
      <c r="B612" s="8" t="s">
        <v>744</v>
      </c>
      <c r="C612" s="8" t="s">
        <v>626</v>
      </c>
      <c r="D612" s="8"/>
      <c r="E612" s="102" t="n">
        <v>0.375</v>
      </c>
      <c r="F612" s="102" t="n">
        <v>0.375</v>
      </c>
      <c r="G612" s="8" t="s">
        <v>776</v>
      </c>
      <c r="H612" s="8" t="s">
        <v>776</v>
      </c>
      <c r="I612" s="19" t="n">
        <v>466000</v>
      </c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customFormat="false" ht="15.75" hidden="true" customHeight="false" outlineLevel="0" collapsed="false">
      <c r="A613" s="104" t="n">
        <v>43072</v>
      </c>
      <c r="B613" s="8" t="s">
        <v>745</v>
      </c>
      <c r="C613" s="8" t="s">
        <v>626</v>
      </c>
      <c r="D613" s="8"/>
      <c r="E613" s="102" t="n">
        <v>0.375</v>
      </c>
      <c r="F613" s="102" t="n">
        <v>0.375</v>
      </c>
      <c r="G613" s="8" t="s">
        <v>777</v>
      </c>
      <c r="H613" s="8" t="s">
        <v>777</v>
      </c>
      <c r="I613" s="19" t="n">
        <v>280000</v>
      </c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customFormat="false" ht="15.75" hidden="true" customHeight="false" outlineLevel="0" collapsed="false">
      <c r="A614" s="104" t="n">
        <v>43073</v>
      </c>
      <c r="B614" s="8" t="s">
        <v>747</v>
      </c>
      <c r="C614" s="8" t="s">
        <v>626</v>
      </c>
      <c r="D614" s="8"/>
      <c r="E614" s="102" t="n">
        <v>0.604166666666667</v>
      </c>
      <c r="F614" s="102" t="n">
        <v>0.604166666666667</v>
      </c>
      <c r="G614" s="8" t="s">
        <v>776</v>
      </c>
      <c r="H614" s="8" t="s">
        <v>776</v>
      </c>
      <c r="I614" s="19" t="n">
        <v>308000</v>
      </c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customFormat="false" ht="15.75" hidden="true" customHeight="false" outlineLevel="0" collapsed="false">
      <c r="A615" s="104" t="n">
        <v>43074</v>
      </c>
      <c r="B615" s="8" t="s">
        <v>749</v>
      </c>
      <c r="C615" s="8" t="s">
        <v>626</v>
      </c>
      <c r="D615" s="8"/>
      <c r="E615" s="102" t="n">
        <v>0.604166666666667</v>
      </c>
      <c r="F615" s="102" t="n">
        <v>0.604166666666667</v>
      </c>
      <c r="G615" s="8" t="s">
        <v>776</v>
      </c>
      <c r="H615" s="8" t="s">
        <v>776</v>
      </c>
      <c r="I615" s="19" t="n">
        <v>536000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customFormat="false" ht="15.75" hidden="true" customHeight="false" outlineLevel="0" collapsed="false">
      <c r="A616" s="104" t="n">
        <v>43075</v>
      </c>
      <c r="B616" s="8" t="s">
        <v>750</v>
      </c>
      <c r="C616" s="8" t="s">
        <v>626</v>
      </c>
      <c r="D616" s="8"/>
      <c r="E616" s="102" t="n">
        <v>0.604166666666667</v>
      </c>
      <c r="F616" s="102" t="n">
        <v>0.604166666666667</v>
      </c>
      <c r="G616" s="8" t="s">
        <v>776</v>
      </c>
      <c r="H616" s="8" t="s">
        <v>776</v>
      </c>
      <c r="I616" s="19" t="n">
        <v>285000</v>
      </c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customFormat="false" ht="15.75" hidden="false" customHeight="false" outlineLevel="0" collapsed="false">
      <c r="A617" s="104" t="n">
        <v>43076</v>
      </c>
      <c r="B617" s="8" t="s">
        <v>751</v>
      </c>
      <c r="C617" s="8" t="s">
        <v>626</v>
      </c>
      <c r="D617" s="8"/>
      <c r="E617" s="102" t="n">
        <v>0.604166666666667</v>
      </c>
      <c r="F617" s="102" t="n">
        <v>0.604166666666667</v>
      </c>
      <c r="G617" s="8" t="s">
        <v>776</v>
      </c>
      <c r="H617" s="8" t="s">
        <v>776</v>
      </c>
      <c r="I617" s="19" t="n">
        <v>313000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customFormat="false" ht="15.75" hidden="true" customHeight="false" outlineLevel="0" collapsed="false">
      <c r="A618" s="104" t="n">
        <v>43077</v>
      </c>
      <c r="B618" s="8" t="s">
        <v>743</v>
      </c>
      <c r="C618" s="8" t="s">
        <v>626</v>
      </c>
      <c r="D618" s="8"/>
      <c r="E618" s="102" t="n">
        <v>0.625</v>
      </c>
      <c r="F618" s="102" t="n">
        <v>0.625</v>
      </c>
      <c r="G618" s="8" t="s">
        <v>776</v>
      </c>
      <c r="H618" s="8" t="s">
        <v>776</v>
      </c>
      <c r="I618" s="19" t="n">
        <v>890000</v>
      </c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customFormat="false" ht="15.75" hidden="true" customHeight="false" outlineLevel="0" collapsed="false">
      <c r="A619" s="104" t="n">
        <v>43078</v>
      </c>
      <c r="B619" s="8" t="s">
        <v>744</v>
      </c>
      <c r="C619" s="8" t="s">
        <v>646</v>
      </c>
      <c r="D619" s="8"/>
      <c r="E619" s="102" t="n">
        <v>0.375</v>
      </c>
      <c r="F619" s="8" t="s">
        <v>23</v>
      </c>
      <c r="G619" s="8" t="s">
        <v>778</v>
      </c>
      <c r="H619" s="8" t="s">
        <v>778</v>
      </c>
      <c r="I619" s="8" t="s">
        <v>23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customFormat="false" ht="15.75" hidden="true" customHeight="false" outlineLevel="0" collapsed="false">
      <c r="A620" s="104" t="n">
        <v>43079</v>
      </c>
      <c r="B620" s="8" t="s">
        <v>745</v>
      </c>
      <c r="C620" s="8" t="s">
        <v>626</v>
      </c>
      <c r="D620" s="8"/>
      <c r="E620" s="102" t="n">
        <v>0.375</v>
      </c>
      <c r="F620" s="102" t="n">
        <v>0.375</v>
      </c>
      <c r="G620" s="8" t="s">
        <v>779</v>
      </c>
      <c r="H620" s="8" t="s">
        <v>779</v>
      </c>
      <c r="I620" s="19" t="n">
        <v>340000</v>
      </c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customFormat="false" ht="15.75" hidden="true" customHeight="false" outlineLevel="0" collapsed="false">
      <c r="A621" s="104" t="n">
        <v>43080</v>
      </c>
      <c r="B621" s="8" t="s">
        <v>747</v>
      </c>
      <c r="C621" s="8" t="s">
        <v>626</v>
      </c>
      <c r="D621" s="8"/>
      <c r="E621" s="102" t="n">
        <v>0.604166666666667</v>
      </c>
      <c r="F621" s="102" t="n">
        <v>0.604166666666667</v>
      </c>
      <c r="G621" s="8" t="s">
        <v>778</v>
      </c>
      <c r="H621" s="8" t="s">
        <v>778</v>
      </c>
      <c r="I621" s="19" t="n">
        <v>450000</v>
      </c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customFormat="false" ht="15.75" hidden="true" customHeight="false" outlineLevel="0" collapsed="false">
      <c r="A622" s="104" t="n">
        <v>43081</v>
      </c>
      <c r="B622" s="8" t="s">
        <v>749</v>
      </c>
      <c r="C622" s="8" t="s">
        <v>626</v>
      </c>
      <c r="D622" s="8"/>
      <c r="E622" s="102" t="n">
        <v>0.604166666666667</v>
      </c>
      <c r="F622" s="102" t="n">
        <v>0.604166666666667</v>
      </c>
      <c r="G622" s="8" t="s">
        <v>778</v>
      </c>
      <c r="H622" s="8" t="s">
        <v>778</v>
      </c>
      <c r="I622" s="19" t="n">
        <v>462000</v>
      </c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customFormat="false" ht="15.75" hidden="true" customHeight="false" outlineLevel="0" collapsed="false">
      <c r="A623" s="104" t="n">
        <v>43082</v>
      </c>
      <c r="B623" s="8" t="s">
        <v>750</v>
      </c>
      <c r="C623" s="8" t="s">
        <v>626</v>
      </c>
      <c r="D623" s="8"/>
      <c r="E623" s="102" t="n">
        <v>0.604166666666667</v>
      </c>
      <c r="F623" s="102" t="n">
        <v>0.604166666666667</v>
      </c>
      <c r="G623" s="8" t="s">
        <v>778</v>
      </c>
      <c r="H623" s="8" t="s">
        <v>778</v>
      </c>
      <c r="I623" s="19" t="n">
        <v>464000</v>
      </c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customFormat="false" ht="15.75" hidden="false" customHeight="false" outlineLevel="0" collapsed="false">
      <c r="A624" s="104" t="n">
        <v>43083</v>
      </c>
      <c r="B624" s="8" t="s">
        <v>751</v>
      </c>
      <c r="C624" s="8" t="s">
        <v>626</v>
      </c>
      <c r="D624" s="8"/>
      <c r="E624" s="102" t="n">
        <v>0.604166666666667</v>
      </c>
      <c r="F624" s="102" t="n">
        <v>0.604166666666667</v>
      </c>
      <c r="G624" s="8" t="s">
        <v>778</v>
      </c>
      <c r="H624" s="8" t="s">
        <v>778</v>
      </c>
      <c r="I624" s="19" t="n">
        <v>83000</v>
      </c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customFormat="false" ht="15.75" hidden="true" customHeight="false" outlineLevel="0" collapsed="false">
      <c r="A625" s="104" t="n">
        <v>43084</v>
      </c>
      <c r="B625" s="8" t="s">
        <v>743</v>
      </c>
      <c r="C625" s="8" t="s">
        <v>626</v>
      </c>
      <c r="D625" s="8"/>
      <c r="E625" s="102" t="n">
        <v>0.625</v>
      </c>
      <c r="F625" s="102" t="n">
        <v>0.625</v>
      </c>
      <c r="G625" s="8" t="s">
        <v>780</v>
      </c>
      <c r="H625" s="8" t="s">
        <v>780</v>
      </c>
      <c r="I625" s="19" t="n">
        <v>640000</v>
      </c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customFormat="false" ht="15.75" hidden="true" customHeight="false" outlineLevel="0" collapsed="false">
      <c r="A626" s="104" t="n">
        <v>43085</v>
      </c>
      <c r="B626" s="8" t="s">
        <v>744</v>
      </c>
      <c r="C626" s="8" t="s">
        <v>626</v>
      </c>
      <c r="D626" s="8"/>
      <c r="E626" s="102" t="n">
        <v>0.375</v>
      </c>
      <c r="F626" s="102" t="n">
        <v>0.375</v>
      </c>
      <c r="G626" s="8" t="s">
        <v>781</v>
      </c>
      <c r="H626" s="8" t="s">
        <v>781</v>
      </c>
      <c r="I626" s="19" t="n">
        <v>597000</v>
      </c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customFormat="false" ht="15.75" hidden="true" customHeight="false" outlineLevel="0" collapsed="false">
      <c r="A627" s="104" t="n">
        <v>43086</v>
      </c>
      <c r="B627" s="8" t="s">
        <v>745</v>
      </c>
      <c r="C627" s="8" t="s">
        <v>626</v>
      </c>
      <c r="D627" s="8"/>
      <c r="E627" s="102" t="n">
        <v>0.375</v>
      </c>
      <c r="F627" s="102" t="n">
        <v>0.375</v>
      </c>
      <c r="G627" s="8" t="s">
        <v>782</v>
      </c>
      <c r="H627" s="8" t="s">
        <v>782</v>
      </c>
      <c r="I627" s="19" t="n">
        <v>257000</v>
      </c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customFormat="false" ht="15.75" hidden="true" customHeight="false" outlineLevel="0" collapsed="false">
      <c r="A628" s="104" t="n">
        <v>43087</v>
      </c>
      <c r="B628" s="8" t="s">
        <v>747</v>
      </c>
      <c r="C628" s="8" t="s">
        <v>626</v>
      </c>
      <c r="D628" s="8"/>
      <c r="E628" s="102" t="n">
        <v>0.604166666666667</v>
      </c>
      <c r="F628" s="102" t="n">
        <v>0.604166666666667</v>
      </c>
      <c r="G628" s="8" t="s">
        <v>781</v>
      </c>
      <c r="H628" s="8" t="s">
        <v>781</v>
      </c>
      <c r="I628" s="19" t="n">
        <v>303000</v>
      </c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customFormat="false" ht="15.75" hidden="true" customHeight="false" outlineLevel="0" collapsed="false">
      <c r="A629" s="104" t="n">
        <v>43088</v>
      </c>
      <c r="B629" s="8" t="s">
        <v>749</v>
      </c>
      <c r="C629" s="8" t="s">
        <v>626</v>
      </c>
      <c r="D629" s="8"/>
      <c r="E629" s="102" t="n">
        <v>0.604166666666667</v>
      </c>
      <c r="F629" s="102" t="n">
        <v>0.604166666666667</v>
      </c>
      <c r="G629" s="8" t="s">
        <v>781</v>
      </c>
      <c r="H629" s="8" t="s">
        <v>781</v>
      </c>
      <c r="I629" s="19" t="n">
        <v>540000</v>
      </c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customFormat="false" ht="15.75" hidden="true" customHeight="false" outlineLevel="0" collapsed="false">
      <c r="A630" s="104" t="n">
        <v>43089</v>
      </c>
      <c r="B630" s="8" t="s">
        <v>750</v>
      </c>
      <c r="C630" s="8" t="s">
        <v>626</v>
      </c>
      <c r="D630" s="8"/>
      <c r="E630" s="102" t="n">
        <v>0.604166666666667</v>
      </c>
      <c r="F630" s="102" t="n">
        <v>0.604166666666667</v>
      </c>
      <c r="G630" s="8" t="s">
        <v>781</v>
      </c>
      <c r="H630" s="8" t="s">
        <v>781</v>
      </c>
      <c r="I630" s="19" t="n">
        <v>196000</v>
      </c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customFormat="false" ht="15.75" hidden="false" customHeight="false" outlineLevel="0" collapsed="false">
      <c r="A631" s="104" t="n">
        <v>43090</v>
      </c>
      <c r="B631" s="8" t="s">
        <v>751</v>
      </c>
      <c r="C631" s="8" t="s">
        <v>626</v>
      </c>
      <c r="D631" s="8"/>
      <c r="E631" s="102" t="n">
        <v>0.604166666666667</v>
      </c>
      <c r="F631" s="102" t="n">
        <v>0.604166666666667</v>
      </c>
      <c r="G631" s="8" t="s">
        <v>781</v>
      </c>
      <c r="H631" s="8" t="s">
        <v>781</v>
      </c>
      <c r="I631" s="19" t="n">
        <v>418000</v>
      </c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customFormat="false" ht="15.75" hidden="true" customHeight="false" outlineLevel="0" collapsed="false">
      <c r="A632" s="104" t="n">
        <v>43091</v>
      </c>
      <c r="B632" s="8" t="s">
        <v>743</v>
      </c>
      <c r="C632" s="8" t="s">
        <v>626</v>
      </c>
      <c r="D632" s="8"/>
      <c r="E632" s="102" t="n">
        <v>0.625</v>
      </c>
      <c r="F632" s="102" t="n">
        <v>0.625</v>
      </c>
      <c r="G632" s="8" t="s">
        <v>783</v>
      </c>
      <c r="H632" s="8" t="s">
        <v>783</v>
      </c>
      <c r="I632" s="19" t="n">
        <v>614000</v>
      </c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customFormat="false" ht="15.75" hidden="true" customHeight="false" outlineLevel="0" collapsed="false">
      <c r="A633" s="104" t="n">
        <v>43092</v>
      </c>
      <c r="B633" s="8" t="s">
        <v>744</v>
      </c>
      <c r="C633" s="8" t="s">
        <v>626</v>
      </c>
      <c r="D633" s="8"/>
      <c r="E633" s="102" t="n">
        <v>0.375</v>
      </c>
      <c r="F633" s="102" t="n">
        <v>0.375</v>
      </c>
      <c r="G633" s="8" t="s">
        <v>781</v>
      </c>
      <c r="H633" s="8" t="s">
        <v>781</v>
      </c>
      <c r="I633" s="19" t="n">
        <v>264000</v>
      </c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customFormat="false" ht="15.75" hidden="true" customHeight="false" outlineLevel="0" collapsed="false">
      <c r="A634" s="104" t="n">
        <v>43093</v>
      </c>
      <c r="B634" s="8" t="s">
        <v>745</v>
      </c>
      <c r="C634" s="8" t="s">
        <v>626</v>
      </c>
      <c r="D634" s="8"/>
      <c r="E634" s="102" t="n">
        <v>0.375</v>
      </c>
      <c r="F634" s="102" t="n">
        <v>0.375</v>
      </c>
      <c r="G634" s="8" t="s">
        <v>782</v>
      </c>
      <c r="H634" s="8" t="s">
        <v>782</v>
      </c>
      <c r="I634" s="19" t="n">
        <v>323000</v>
      </c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customFormat="false" ht="15.75" hidden="true" customHeight="false" outlineLevel="0" collapsed="false">
      <c r="A635" s="104" t="n">
        <v>43094</v>
      </c>
      <c r="B635" s="8" t="s">
        <v>747</v>
      </c>
      <c r="C635" s="8" t="s">
        <v>626</v>
      </c>
      <c r="D635" s="8"/>
      <c r="E635" s="102" t="n">
        <v>0.604166666666667</v>
      </c>
      <c r="F635" s="102" t="n">
        <v>0.604166666666667</v>
      </c>
      <c r="G635" s="8" t="s">
        <v>781</v>
      </c>
      <c r="H635" s="8" t="s">
        <v>781</v>
      </c>
      <c r="I635" s="19" t="n">
        <v>846000</v>
      </c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customFormat="false" ht="15.75" hidden="true" customHeight="false" outlineLevel="0" collapsed="false">
      <c r="A636" s="104" t="n">
        <v>43095</v>
      </c>
      <c r="B636" s="8" t="s">
        <v>749</v>
      </c>
      <c r="C636" s="8" t="s">
        <v>626</v>
      </c>
      <c r="D636" s="8"/>
      <c r="E636" s="102" t="n">
        <v>0.604166666666667</v>
      </c>
      <c r="F636" s="102" t="n">
        <v>0.604166666666667</v>
      </c>
      <c r="G636" s="8" t="s">
        <v>781</v>
      </c>
      <c r="H636" s="8" t="s">
        <v>781</v>
      </c>
      <c r="I636" s="19" t="n">
        <v>614000</v>
      </c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customFormat="false" ht="15.75" hidden="true" customHeight="false" outlineLevel="0" collapsed="false">
      <c r="A637" s="104" t="n">
        <v>43096</v>
      </c>
      <c r="B637" s="8" t="s">
        <v>750</v>
      </c>
      <c r="C637" s="8" t="s">
        <v>626</v>
      </c>
      <c r="D637" s="8"/>
      <c r="E637" s="102" t="n">
        <v>0.604166666666667</v>
      </c>
      <c r="F637" s="102" t="n">
        <v>0.604166666666667</v>
      </c>
      <c r="G637" s="8" t="s">
        <v>781</v>
      </c>
      <c r="H637" s="8" t="s">
        <v>781</v>
      </c>
      <c r="I637" s="19" t="n">
        <v>211000</v>
      </c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customFormat="false" ht="15.75" hidden="false" customHeight="false" outlineLevel="0" collapsed="false">
      <c r="A638" s="104" t="n">
        <v>43097</v>
      </c>
      <c r="B638" s="8" t="s">
        <v>751</v>
      </c>
      <c r="C638" s="8" t="s">
        <v>626</v>
      </c>
      <c r="D638" s="8"/>
      <c r="E638" s="102" t="n">
        <v>0.604166666666667</v>
      </c>
      <c r="F638" s="102" t="n">
        <v>0.604166666666667</v>
      </c>
      <c r="G638" s="8" t="s">
        <v>781</v>
      </c>
      <c r="H638" s="8" t="s">
        <v>781</v>
      </c>
      <c r="I638" s="19" t="n">
        <v>367000</v>
      </c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customFormat="false" ht="15.75" hidden="true" customHeight="false" outlineLevel="0" collapsed="false">
      <c r="A639" s="104" t="n">
        <v>43098</v>
      </c>
      <c r="B639" s="8" t="s">
        <v>743</v>
      </c>
      <c r="C639" s="8" t="s">
        <v>626</v>
      </c>
      <c r="D639" s="8"/>
      <c r="E639" s="102" t="n">
        <v>0.625</v>
      </c>
      <c r="F639" s="102" t="n">
        <v>0.625</v>
      </c>
      <c r="G639" s="8" t="s">
        <v>783</v>
      </c>
      <c r="H639" s="8" t="s">
        <v>783</v>
      </c>
      <c r="I639" s="19" t="n">
        <v>532000</v>
      </c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customFormat="false" ht="15.75" hidden="true" customHeight="false" outlineLevel="0" collapsed="false">
      <c r="A640" s="104" t="n">
        <v>43099</v>
      </c>
      <c r="B640" s="8" t="s">
        <v>744</v>
      </c>
      <c r="C640" s="8" t="s">
        <v>626</v>
      </c>
      <c r="D640" s="8"/>
      <c r="E640" s="102" t="n">
        <v>0.375</v>
      </c>
      <c r="F640" s="102" t="n">
        <v>0.375</v>
      </c>
      <c r="G640" s="8" t="s">
        <v>776</v>
      </c>
      <c r="H640" s="8" t="s">
        <v>776</v>
      </c>
      <c r="I640" s="19" t="n">
        <v>116000</v>
      </c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customFormat="false" ht="15.75" hidden="true" customHeight="false" outlineLevel="0" collapsed="false">
      <c r="A641" s="104" t="n">
        <v>43100</v>
      </c>
      <c r="B641" s="8" t="s">
        <v>745</v>
      </c>
      <c r="C641" s="8" t="s">
        <v>626</v>
      </c>
      <c r="D641" s="8"/>
      <c r="E641" s="102" t="n">
        <v>0.375</v>
      </c>
      <c r="F641" s="102" t="n">
        <v>0.375</v>
      </c>
      <c r="G641" s="8" t="s">
        <v>777</v>
      </c>
      <c r="H641" s="8" t="s">
        <v>777</v>
      </c>
      <c r="I641" s="19" t="n">
        <v>198000</v>
      </c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customFormat="false" ht="15.75" hidden="true" customHeight="false" outlineLevel="0" collapsed="false">
      <c r="A642" s="104" t="n">
        <v>43101</v>
      </c>
      <c r="B642" s="8" t="s">
        <v>747</v>
      </c>
      <c r="C642" s="8" t="s">
        <v>626</v>
      </c>
      <c r="D642" s="8"/>
      <c r="E642" s="102" t="n">
        <v>0.604166666666667</v>
      </c>
      <c r="F642" s="102" t="n">
        <v>0.604166666666667</v>
      </c>
      <c r="G642" s="8" t="s">
        <v>776</v>
      </c>
      <c r="H642" s="8" t="s">
        <v>776</v>
      </c>
      <c r="I642" s="19" t="n">
        <v>461000</v>
      </c>
      <c r="J642" s="19" t="n">
        <f aca="false">MAX(I642:I672)</f>
        <v>924000</v>
      </c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customFormat="false" ht="15.75" hidden="true" customHeight="false" outlineLevel="0" collapsed="false">
      <c r="A643" s="104" t="n">
        <v>43102</v>
      </c>
      <c r="B643" s="8" t="s">
        <v>749</v>
      </c>
      <c r="C643" s="8" t="s">
        <v>626</v>
      </c>
      <c r="D643" s="8"/>
      <c r="E643" s="102" t="n">
        <v>0.604166666666667</v>
      </c>
      <c r="F643" s="102" t="n">
        <v>0.604166666666667</v>
      </c>
      <c r="G643" s="8" t="s">
        <v>776</v>
      </c>
      <c r="H643" s="8" t="s">
        <v>776</v>
      </c>
      <c r="I643" s="19" t="n">
        <v>369000</v>
      </c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customFormat="false" ht="15.75" hidden="true" customHeight="false" outlineLevel="0" collapsed="false">
      <c r="A644" s="104" t="n">
        <v>43103</v>
      </c>
      <c r="B644" s="8" t="s">
        <v>750</v>
      </c>
      <c r="C644" s="8" t="s">
        <v>626</v>
      </c>
      <c r="D644" s="8"/>
      <c r="E644" s="102" t="n">
        <v>0.604166666666667</v>
      </c>
      <c r="F644" s="102" t="n">
        <v>0.604166666666667</v>
      </c>
      <c r="G644" s="8" t="s">
        <v>776</v>
      </c>
      <c r="H644" s="8" t="s">
        <v>776</v>
      </c>
      <c r="I644" s="19" t="n">
        <v>245000</v>
      </c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customFormat="false" ht="15.75" hidden="false" customHeight="false" outlineLevel="0" collapsed="false">
      <c r="A645" s="104" t="n">
        <v>43104</v>
      </c>
      <c r="B645" s="8" t="s">
        <v>751</v>
      </c>
      <c r="C645" s="8" t="s">
        <v>626</v>
      </c>
      <c r="D645" s="8"/>
      <c r="E645" s="102" t="n">
        <v>0.604166666666667</v>
      </c>
      <c r="F645" s="102" t="n">
        <v>0.604166666666667</v>
      </c>
      <c r="G645" s="8" t="s">
        <v>776</v>
      </c>
      <c r="H645" s="8" t="s">
        <v>776</v>
      </c>
      <c r="I645" s="19" t="n">
        <v>64000</v>
      </c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customFormat="false" ht="15.75" hidden="true" customHeight="false" outlineLevel="0" collapsed="false">
      <c r="A646" s="104" t="n">
        <v>43105</v>
      </c>
      <c r="B646" s="8" t="s">
        <v>743</v>
      </c>
      <c r="C646" s="8" t="s">
        <v>626</v>
      </c>
      <c r="D646" s="8"/>
      <c r="E646" s="102" t="n">
        <v>0.625</v>
      </c>
      <c r="F646" s="102" t="n">
        <v>0.625</v>
      </c>
      <c r="G646" s="8" t="s">
        <v>784</v>
      </c>
      <c r="H646" s="8" t="s">
        <v>784</v>
      </c>
      <c r="I646" s="19" t="n">
        <v>265000</v>
      </c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customFormat="false" ht="15.75" hidden="true" customHeight="false" outlineLevel="0" collapsed="false">
      <c r="A647" s="104" t="n">
        <v>43106</v>
      </c>
      <c r="B647" s="8" t="s">
        <v>744</v>
      </c>
      <c r="C647" s="8" t="s">
        <v>626</v>
      </c>
      <c r="D647" s="8"/>
      <c r="E647" s="102" t="n">
        <v>0.375</v>
      </c>
      <c r="F647" s="102" t="n">
        <v>0.375</v>
      </c>
      <c r="G647" s="8" t="s">
        <v>776</v>
      </c>
      <c r="H647" s="8" t="s">
        <v>776</v>
      </c>
      <c r="I647" s="19" t="n">
        <v>263000</v>
      </c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customFormat="false" ht="15.75" hidden="true" customHeight="false" outlineLevel="0" collapsed="false">
      <c r="A648" s="104" t="n">
        <v>43107</v>
      </c>
      <c r="B648" s="8" t="s">
        <v>745</v>
      </c>
      <c r="C648" s="8" t="s">
        <v>626</v>
      </c>
      <c r="D648" s="8"/>
      <c r="E648" s="102" t="n">
        <v>0.375</v>
      </c>
      <c r="F648" s="102" t="n">
        <v>0.375</v>
      </c>
      <c r="G648" s="8" t="s">
        <v>777</v>
      </c>
      <c r="H648" s="8" t="s">
        <v>777</v>
      </c>
      <c r="I648" s="19" t="n">
        <v>235000</v>
      </c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customFormat="false" ht="15.75" hidden="true" customHeight="false" outlineLevel="0" collapsed="false">
      <c r="A649" s="104" t="n">
        <v>43108</v>
      </c>
      <c r="B649" s="8" t="s">
        <v>747</v>
      </c>
      <c r="C649" s="8" t="s">
        <v>626</v>
      </c>
      <c r="D649" s="8"/>
      <c r="E649" s="102" t="n">
        <v>0.604166666666667</v>
      </c>
      <c r="F649" s="102" t="n">
        <v>0.604166666666667</v>
      </c>
      <c r="G649" s="8" t="s">
        <v>776</v>
      </c>
      <c r="H649" s="8" t="s">
        <v>776</v>
      </c>
      <c r="I649" s="19" t="n">
        <v>680000</v>
      </c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customFormat="false" ht="15.75" hidden="true" customHeight="false" outlineLevel="0" collapsed="false">
      <c r="A650" s="104" t="n">
        <v>43109</v>
      </c>
      <c r="B650" s="8" t="s">
        <v>749</v>
      </c>
      <c r="C650" s="8" t="s">
        <v>626</v>
      </c>
      <c r="D650" s="8"/>
      <c r="E650" s="102" t="n">
        <v>0.604166666666667</v>
      </c>
      <c r="F650" s="102" t="n">
        <v>0.604166666666667</v>
      </c>
      <c r="G650" s="8" t="s">
        <v>776</v>
      </c>
      <c r="H650" s="8" t="s">
        <v>776</v>
      </c>
      <c r="I650" s="19" t="n">
        <v>671000</v>
      </c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customFormat="false" ht="15.75" hidden="true" customHeight="false" outlineLevel="0" collapsed="false">
      <c r="A651" s="104" t="n">
        <v>43110</v>
      </c>
      <c r="B651" s="8" t="s">
        <v>750</v>
      </c>
      <c r="C651" s="8" t="s">
        <v>626</v>
      </c>
      <c r="D651" s="8"/>
      <c r="E651" s="102" t="n">
        <v>0.604166666666667</v>
      </c>
      <c r="F651" s="102" t="n">
        <v>0.604166666666667</v>
      </c>
      <c r="G651" s="8" t="s">
        <v>776</v>
      </c>
      <c r="H651" s="8" t="s">
        <v>776</v>
      </c>
      <c r="I651" s="19" t="n">
        <v>116000</v>
      </c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customFormat="false" ht="15.75" hidden="false" customHeight="false" outlineLevel="0" collapsed="false">
      <c r="A652" s="104" t="n">
        <v>43111</v>
      </c>
      <c r="B652" s="8" t="s">
        <v>751</v>
      </c>
      <c r="C652" s="8" t="s">
        <v>626</v>
      </c>
      <c r="D652" s="8"/>
      <c r="E652" s="102" t="n">
        <v>0.604166666666667</v>
      </c>
      <c r="F652" s="102" t="n">
        <v>0.604166666666667</v>
      </c>
      <c r="G652" s="8" t="s">
        <v>776</v>
      </c>
      <c r="H652" s="8" t="s">
        <v>776</v>
      </c>
      <c r="I652" s="19" t="n">
        <v>254000</v>
      </c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customFormat="false" ht="15.75" hidden="true" customHeight="false" outlineLevel="0" collapsed="false">
      <c r="A653" s="104" t="n">
        <v>43112</v>
      </c>
      <c r="B653" s="8" t="s">
        <v>743</v>
      </c>
      <c r="C653" s="8" t="s">
        <v>626</v>
      </c>
      <c r="D653" s="8"/>
      <c r="E653" s="102" t="n">
        <v>0.625</v>
      </c>
      <c r="F653" s="102" t="n">
        <v>0.625</v>
      </c>
      <c r="G653" s="8" t="s">
        <v>784</v>
      </c>
      <c r="H653" s="8" t="s">
        <v>784</v>
      </c>
      <c r="I653" s="19" t="n">
        <v>143000</v>
      </c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customFormat="false" ht="15.75" hidden="true" customHeight="false" outlineLevel="0" collapsed="false">
      <c r="A654" s="104" t="n">
        <v>43113</v>
      </c>
      <c r="B654" s="8" t="s">
        <v>744</v>
      </c>
      <c r="C654" s="8" t="s">
        <v>626</v>
      </c>
      <c r="D654" s="8"/>
      <c r="E654" s="102" t="n">
        <v>0.375</v>
      </c>
      <c r="F654" s="102" t="n">
        <v>0.375</v>
      </c>
      <c r="G654" s="8" t="s">
        <v>778</v>
      </c>
      <c r="H654" s="8" t="s">
        <v>778</v>
      </c>
      <c r="I654" s="19" t="n">
        <v>330000</v>
      </c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customFormat="false" ht="15.75" hidden="true" customHeight="false" outlineLevel="0" collapsed="false">
      <c r="A655" s="104" t="n">
        <v>43114</v>
      </c>
      <c r="B655" s="8" t="s">
        <v>745</v>
      </c>
      <c r="C655" s="8" t="s">
        <v>626</v>
      </c>
      <c r="D655" s="8"/>
      <c r="E655" s="102" t="n">
        <v>0.375</v>
      </c>
      <c r="F655" s="102" t="n">
        <v>0.375</v>
      </c>
      <c r="G655" s="8" t="s">
        <v>779</v>
      </c>
      <c r="H655" s="8" t="s">
        <v>779</v>
      </c>
      <c r="I655" s="19" t="n">
        <v>733000</v>
      </c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customFormat="false" ht="15.75" hidden="true" customHeight="false" outlineLevel="0" collapsed="false">
      <c r="A656" s="104" t="n">
        <v>43115</v>
      </c>
      <c r="B656" s="8" t="s">
        <v>747</v>
      </c>
      <c r="C656" s="8" t="s">
        <v>626</v>
      </c>
      <c r="D656" s="8"/>
      <c r="E656" s="102" t="n">
        <v>0.604166666666667</v>
      </c>
      <c r="F656" s="102" t="n">
        <v>0.604166666666667</v>
      </c>
      <c r="G656" s="8" t="s">
        <v>778</v>
      </c>
      <c r="H656" s="8" t="s">
        <v>778</v>
      </c>
      <c r="I656" s="19" t="n">
        <v>288000</v>
      </c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customFormat="false" ht="15.75" hidden="true" customHeight="false" outlineLevel="0" collapsed="false">
      <c r="A657" s="104" t="n">
        <v>43116</v>
      </c>
      <c r="B657" s="8" t="s">
        <v>749</v>
      </c>
      <c r="C657" s="8" t="s">
        <v>626</v>
      </c>
      <c r="D657" s="8"/>
      <c r="E657" s="102" t="n">
        <v>0.604166666666667</v>
      </c>
      <c r="F657" s="102" t="n">
        <v>0.604166666666667</v>
      </c>
      <c r="G657" s="8" t="s">
        <v>778</v>
      </c>
      <c r="H657" s="8" t="s">
        <v>778</v>
      </c>
      <c r="I657" s="19" t="n">
        <v>285000</v>
      </c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customFormat="false" ht="15.75" hidden="true" customHeight="false" outlineLevel="0" collapsed="false">
      <c r="A658" s="104" t="n">
        <v>43117</v>
      </c>
      <c r="B658" s="8" t="s">
        <v>750</v>
      </c>
      <c r="C658" s="8" t="s">
        <v>626</v>
      </c>
      <c r="D658" s="8"/>
      <c r="E658" s="102" t="n">
        <v>0.604166666666667</v>
      </c>
      <c r="F658" s="102" t="n">
        <v>0.604166666666667</v>
      </c>
      <c r="G658" s="8" t="s">
        <v>778</v>
      </c>
      <c r="H658" s="8" t="s">
        <v>778</v>
      </c>
      <c r="I658" s="19" t="n">
        <v>459000</v>
      </c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customFormat="false" ht="15.75" hidden="false" customHeight="false" outlineLevel="0" collapsed="false">
      <c r="A659" s="104" t="n">
        <v>43118</v>
      </c>
      <c r="B659" s="8" t="s">
        <v>751</v>
      </c>
      <c r="C659" s="8" t="s">
        <v>626</v>
      </c>
      <c r="D659" s="8"/>
      <c r="E659" s="102" t="n">
        <v>0.604166666666667</v>
      </c>
      <c r="F659" s="102" t="n">
        <v>0.604166666666667</v>
      </c>
      <c r="G659" s="8" t="s">
        <v>778</v>
      </c>
      <c r="H659" s="8" t="s">
        <v>778</v>
      </c>
      <c r="I659" s="19" t="n">
        <v>364000</v>
      </c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customFormat="false" ht="15.75" hidden="true" customHeight="false" outlineLevel="0" collapsed="false">
      <c r="A660" s="104" t="n">
        <v>43119</v>
      </c>
      <c r="B660" s="8" t="s">
        <v>743</v>
      </c>
      <c r="C660" s="8" t="s">
        <v>626</v>
      </c>
      <c r="D660" s="8"/>
      <c r="E660" s="102" t="n">
        <v>0.625</v>
      </c>
      <c r="F660" s="102" t="n">
        <v>0.625</v>
      </c>
      <c r="G660" s="8" t="s">
        <v>785</v>
      </c>
      <c r="H660" s="8" t="s">
        <v>785</v>
      </c>
      <c r="I660" s="19" t="n">
        <v>607000</v>
      </c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customFormat="false" ht="15.75" hidden="true" customHeight="false" outlineLevel="0" collapsed="false">
      <c r="A661" s="104" t="n">
        <v>43120</v>
      </c>
      <c r="B661" s="8" t="s">
        <v>744</v>
      </c>
      <c r="C661" s="8" t="s">
        <v>626</v>
      </c>
      <c r="D661" s="8"/>
      <c r="E661" s="102" t="n">
        <v>0.375</v>
      </c>
      <c r="F661" s="102" t="n">
        <v>0.375</v>
      </c>
      <c r="G661" s="8" t="s">
        <v>778</v>
      </c>
      <c r="H661" s="8" t="s">
        <v>778</v>
      </c>
      <c r="I661" s="57" t="n">
        <v>308000</v>
      </c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customFormat="false" ht="15.75" hidden="true" customHeight="false" outlineLevel="0" collapsed="false">
      <c r="A662" s="104" t="n">
        <v>43121</v>
      </c>
      <c r="B662" s="8" t="s">
        <v>745</v>
      </c>
      <c r="C662" s="8" t="s">
        <v>626</v>
      </c>
      <c r="D662" s="8"/>
      <c r="E662" s="102" t="n">
        <v>0.375</v>
      </c>
      <c r="F662" s="102" t="n">
        <v>0.375</v>
      </c>
      <c r="G662" s="8" t="s">
        <v>779</v>
      </c>
      <c r="H662" s="8" t="s">
        <v>779</v>
      </c>
      <c r="I662" s="57" t="n">
        <v>299000</v>
      </c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customFormat="false" ht="15.75" hidden="true" customHeight="false" outlineLevel="0" collapsed="false">
      <c r="A663" s="104" t="n">
        <v>43122</v>
      </c>
      <c r="B663" s="8" t="s">
        <v>747</v>
      </c>
      <c r="C663" s="8" t="s">
        <v>626</v>
      </c>
      <c r="D663" s="8"/>
      <c r="E663" s="102" t="n">
        <v>0.604166666666667</v>
      </c>
      <c r="F663" s="102" t="n">
        <v>0.604166666666667</v>
      </c>
      <c r="G663" s="8" t="s">
        <v>778</v>
      </c>
      <c r="H663" s="8" t="s">
        <v>778</v>
      </c>
      <c r="I663" s="57" t="n">
        <v>430000</v>
      </c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customFormat="false" ht="15.75" hidden="true" customHeight="false" outlineLevel="0" collapsed="false">
      <c r="A664" s="104" t="n">
        <v>43123</v>
      </c>
      <c r="B664" s="8" t="s">
        <v>749</v>
      </c>
      <c r="C664" s="8" t="s">
        <v>626</v>
      </c>
      <c r="D664" s="8"/>
      <c r="E664" s="102" t="n">
        <v>0.604166666666667</v>
      </c>
      <c r="F664" s="102" t="n">
        <v>0.604166666666667</v>
      </c>
      <c r="G664" s="8" t="s">
        <v>778</v>
      </c>
      <c r="H664" s="8" t="s">
        <v>778</v>
      </c>
      <c r="I664" s="57" t="n">
        <v>259000</v>
      </c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customFormat="false" ht="15.75" hidden="true" customHeight="false" outlineLevel="0" collapsed="false">
      <c r="A665" s="104" t="n">
        <v>43124</v>
      </c>
      <c r="B665" s="8" t="s">
        <v>750</v>
      </c>
      <c r="C665" s="8" t="s">
        <v>626</v>
      </c>
      <c r="D665" s="8"/>
      <c r="E665" s="102" t="n">
        <v>0.604166666666667</v>
      </c>
      <c r="F665" s="102" t="n">
        <v>0.604166666666667</v>
      </c>
      <c r="G665" s="8" t="s">
        <v>778</v>
      </c>
      <c r="H665" s="8" t="s">
        <v>778</v>
      </c>
      <c r="I665" s="57" t="n">
        <v>225000</v>
      </c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customFormat="false" ht="15.75" hidden="false" customHeight="false" outlineLevel="0" collapsed="false">
      <c r="A666" s="104" t="n">
        <v>43125</v>
      </c>
      <c r="B666" s="8" t="s">
        <v>751</v>
      </c>
      <c r="C666" s="8" t="s">
        <v>626</v>
      </c>
      <c r="D666" s="8"/>
      <c r="E666" s="102" t="n">
        <v>0.604166666666667</v>
      </c>
      <c r="F666" s="102" t="n">
        <v>0.604166666666667</v>
      </c>
      <c r="G666" s="8" t="s">
        <v>778</v>
      </c>
      <c r="H666" s="8" t="s">
        <v>778</v>
      </c>
      <c r="I666" s="57" t="n">
        <v>158000</v>
      </c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customFormat="false" ht="15.75" hidden="true" customHeight="false" outlineLevel="0" collapsed="false">
      <c r="A667" s="104" t="n">
        <v>43126</v>
      </c>
      <c r="B667" s="8" t="s">
        <v>743</v>
      </c>
      <c r="C667" s="8" t="s">
        <v>626</v>
      </c>
      <c r="D667" s="8"/>
      <c r="E667" s="102" t="n">
        <v>0.625</v>
      </c>
      <c r="F667" s="102" t="n">
        <v>0.625</v>
      </c>
      <c r="G667" s="8" t="s">
        <v>786</v>
      </c>
      <c r="H667" s="8" t="s">
        <v>786</v>
      </c>
      <c r="I667" s="8" t="s">
        <v>787</v>
      </c>
      <c r="J667" s="8" t="s">
        <v>788</v>
      </c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customFormat="false" ht="15.75" hidden="true" customHeight="false" outlineLevel="0" collapsed="false">
      <c r="A668" s="104" t="n">
        <v>43127</v>
      </c>
      <c r="B668" s="8" t="s">
        <v>744</v>
      </c>
      <c r="C668" s="8" t="s">
        <v>626</v>
      </c>
      <c r="D668" s="8"/>
      <c r="E668" s="102" t="n">
        <v>0.375</v>
      </c>
      <c r="F668" s="102" t="n">
        <v>0.375</v>
      </c>
      <c r="G668" s="8" t="s">
        <v>778</v>
      </c>
      <c r="H668" s="8" t="s">
        <v>778</v>
      </c>
      <c r="I668" s="19" t="n">
        <v>437000</v>
      </c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customFormat="false" ht="15.75" hidden="true" customHeight="false" outlineLevel="0" collapsed="false">
      <c r="A669" s="104" t="n">
        <v>43128</v>
      </c>
      <c r="B669" s="8" t="s">
        <v>745</v>
      </c>
      <c r="C669" s="8" t="s">
        <v>626</v>
      </c>
      <c r="D669" s="8"/>
      <c r="E669" s="102" t="n">
        <v>0.375</v>
      </c>
      <c r="F669" s="102" t="n">
        <v>0.375</v>
      </c>
      <c r="G669" s="8" t="s">
        <v>779</v>
      </c>
      <c r="H669" s="8" t="s">
        <v>779</v>
      </c>
      <c r="I669" s="19" t="n">
        <v>918000</v>
      </c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customFormat="false" ht="15.75" hidden="true" customHeight="false" outlineLevel="0" collapsed="false">
      <c r="A670" s="104" t="n">
        <v>43129</v>
      </c>
      <c r="B670" s="8" t="s">
        <v>747</v>
      </c>
      <c r="C670" s="8" t="s">
        <v>626</v>
      </c>
      <c r="D670" s="8"/>
      <c r="E670" s="102" t="n">
        <v>0.604166666666667</v>
      </c>
      <c r="F670" s="102" t="n">
        <v>0.604166666666667</v>
      </c>
      <c r="G670" s="8" t="s">
        <v>778</v>
      </c>
      <c r="H670" s="8" t="s">
        <v>778</v>
      </c>
      <c r="I670" s="19" t="n">
        <v>924000</v>
      </c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customFormat="false" ht="15.75" hidden="true" customHeight="false" outlineLevel="0" collapsed="false">
      <c r="A671" s="104" t="n">
        <v>43130</v>
      </c>
      <c r="B671" s="8" t="s">
        <v>749</v>
      </c>
      <c r="C671" s="8" t="s">
        <v>626</v>
      </c>
      <c r="D671" s="8"/>
      <c r="E671" s="102" t="n">
        <v>0.604166666666667</v>
      </c>
      <c r="F671" s="102" t="n">
        <v>0.604166666666667</v>
      </c>
      <c r="G671" s="8" t="s">
        <v>778</v>
      </c>
      <c r="H671" s="8" t="s">
        <v>778</v>
      </c>
      <c r="I671" s="19" t="n">
        <v>271000</v>
      </c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customFormat="false" ht="15.75" hidden="true" customHeight="false" outlineLevel="0" collapsed="false">
      <c r="A672" s="104" t="n">
        <v>43131</v>
      </c>
      <c r="B672" s="8" t="s">
        <v>750</v>
      </c>
      <c r="C672" s="8" t="s">
        <v>626</v>
      </c>
      <c r="D672" s="8"/>
      <c r="E672" s="102" t="n">
        <v>0.604166666666667</v>
      </c>
      <c r="F672" s="102" t="n">
        <v>0.604166666666667</v>
      </c>
      <c r="G672" s="8" t="s">
        <v>778</v>
      </c>
      <c r="H672" s="8" t="s">
        <v>778</v>
      </c>
      <c r="I672" s="19" t="n">
        <v>514000</v>
      </c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customFormat="false" ht="15.75" hidden="false" customHeight="false" outlineLevel="0" collapsed="false">
      <c r="A673" s="104" t="n">
        <v>43132</v>
      </c>
      <c r="B673" s="8" t="s">
        <v>751</v>
      </c>
      <c r="C673" s="8" t="s">
        <v>626</v>
      </c>
      <c r="D673" s="8"/>
      <c r="E673" s="102" t="n">
        <v>0.604166666666667</v>
      </c>
      <c r="F673" s="102" t="n">
        <v>0.604166666666667</v>
      </c>
      <c r="G673" s="8" t="s">
        <v>778</v>
      </c>
      <c r="H673" s="8" t="s">
        <v>778</v>
      </c>
      <c r="I673" s="19" t="n">
        <v>726000</v>
      </c>
      <c r="J673" s="19" t="n">
        <f aca="false">MAX(I673:I700)</f>
        <v>1030000</v>
      </c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customFormat="false" ht="15.75" hidden="true" customHeight="false" outlineLevel="0" collapsed="false">
      <c r="A674" s="104" t="n">
        <v>43133</v>
      </c>
      <c r="B674" s="8" t="s">
        <v>743</v>
      </c>
      <c r="C674" s="8" t="s">
        <v>626</v>
      </c>
      <c r="D674" s="8"/>
      <c r="E674" s="102" t="n">
        <v>0.625</v>
      </c>
      <c r="F674" s="102" t="n">
        <v>0.625</v>
      </c>
      <c r="G674" s="8" t="s">
        <v>789</v>
      </c>
      <c r="H674" s="8"/>
      <c r="I674" s="19" t="n">
        <v>714000</v>
      </c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customFormat="false" ht="15.75" hidden="true" customHeight="false" outlineLevel="0" collapsed="false">
      <c r="A675" s="104" t="n">
        <v>43134</v>
      </c>
      <c r="B675" s="8" t="s">
        <v>744</v>
      </c>
      <c r="C675" s="8" t="s">
        <v>626</v>
      </c>
      <c r="D675" s="8"/>
      <c r="E675" s="102" t="n">
        <v>0.375</v>
      </c>
      <c r="F675" s="102" t="n">
        <v>0.375</v>
      </c>
      <c r="G675" s="8" t="s">
        <v>778</v>
      </c>
      <c r="H675" s="8" t="s">
        <v>778</v>
      </c>
      <c r="I675" s="19" t="n">
        <v>377000</v>
      </c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customFormat="false" ht="15.75" hidden="true" customHeight="false" outlineLevel="0" collapsed="false">
      <c r="A676" s="104" t="n">
        <v>43135</v>
      </c>
      <c r="B676" s="8" t="s">
        <v>745</v>
      </c>
      <c r="C676" s="8" t="s">
        <v>646</v>
      </c>
      <c r="D676" s="8"/>
      <c r="E676" s="102" t="n">
        <v>0.375</v>
      </c>
      <c r="F676" s="102" t="n">
        <v>0.375</v>
      </c>
      <c r="G676" s="8" t="s">
        <v>779</v>
      </c>
      <c r="H676" s="8" t="s">
        <v>23</v>
      </c>
      <c r="I676" s="8" t="s">
        <v>23</v>
      </c>
      <c r="J676" s="8" t="s">
        <v>790</v>
      </c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customFormat="false" ht="15.75" hidden="true" customHeight="false" outlineLevel="0" collapsed="false">
      <c r="A677" s="104" t="n">
        <v>43136</v>
      </c>
      <c r="B677" s="8" t="s">
        <v>747</v>
      </c>
      <c r="C677" s="8" t="s">
        <v>626</v>
      </c>
      <c r="D677" s="8"/>
      <c r="E677" s="102" t="n">
        <v>0.604166666666667</v>
      </c>
      <c r="F677" s="102" t="n">
        <v>0.604166666666667</v>
      </c>
      <c r="G677" s="8" t="s">
        <v>778</v>
      </c>
      <c r="H677" s="8" t="s">
        <v>778</v>
      </c>
      <c r="I677" s="19" t="n">
        <v>446000</v>
      </c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customFormat="false" ht="15.75" hidden="true" customHeight="false" outlineLevel="0" collapsed="false">
      <c r="A678" s="104" t="n">
        <v>43137</v>
      </c>
      <c r="B678" s="8" t="s">
        <v>749</v>
      </c>
      <c r="C678" s="8" t="s">
        <v>626</v>
      </c>
      <c r="D678" s="8"/>
      <c r="E678" s="102" t="n">
        <v>0.604166666666667</v>
      </c>
      <c r="F678" s="102" t="n">
        <v>0.604166666666667</v>
      </c>
      <c r="G678" s="8" t="s">
        <v>778</v>
      </c>
      <c r="H678" s="8" t="s">
        <v>778</v>
      </c>
      <c r="I678" s="19" t="n">
        <v>101000</v>
      </c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customFormat="false" ht="15.75" hidden="true" customHeight="false" outlineLevel="0" collapsed="false">
      <c r="A679" s="104" t="n">
        <v>43138</v>
      </c>
      <c r="B679" s="8" t="s">
        <v>750</v>
      </c>
      <c r="C679" s="8" t="s">
        <v>626</v>
      </c>
      <c r="D679" s="8"/>
      <c r="E679" s="102" t="n">
        <v>0.604166666666667</v>
      </c>
      <c r="F679" s="102" t="n">
        <v>0.604166666666667</v>
      </c>
      <c r="G679" s="8" t="s">
        <v>778</v>
      </c>
      <c r="H679" s="8" t="s">
        <v>778</v>
      </c>
      <c r="I679" s="19" t="n">
        <v>466000</v>
      </c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customFormat="false" ht="15.75" hidden="false" customHeight="false" outlineLevel="0" collapsed="false">
      <c r="A680" s="104" t="n">
        <v>43139</v>
      </c>
      <c r="B680" s="8" t="s">
        <v>751</v>
      </c>
      <c r="C680" s="8" t="s">
        <v>626</v>
      </c>
      <c r="D680" s="8"/>
      <c r="E680" s="102" t="n">
        <v>0.604166666666667</v>
      </c>
      <c r="F680" s="102" t="n">
        <v>0.604166666666667</v>
      </c>
      <c r="G680" s="8" t="s">
        <v>778</v>
      </c>
      <c r="H680" s="8" t="s">
        <v>778</v>
      </c>
      <c r="I680" s="19" t="n">
        <v>400000</v>
      </c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customFormat="false" ht="15.75" hidden="true" customHeight="false" outlineLevel="0" collapsed="false">
      <c r="A681" s="104" t="n">
        <v>43140</v>
      </c>
      <c r="B681" s="8" t="s">
        <v>743</v>
      </c>
      <c r="C681" s="8" t="s">
        <v>626</v>
      </c>
      <c r="D681" s="8"/>
      <c r="E681" s="102" t="n">
        <v>0.625</v>
      </c>
      <c r="F681" s="102" t="n">
        <v>0.625</v>
      </c>
      <c r="G681" s="8" t="s">
        <v>789</v>
      </c>
      <c r="H681" s="8" t="s">
        <v>789</v>
      </c>
      <c r="I681" s="19" t="n">
        <v>478000</v>
      </c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customFormat="false" ht="15.75" hidden="true" customHeight="false" outlineLevel="0" collapsed="false">
      <c r="A682" s="104" t="n">
        <v>43141</v>
      </c>
      <c r="B682" s="8" t="s">
        <v>744</v>
      </c>
      <c r="C682" s="8" t="s">
        <v>626</v>
      </c>
      <c r="D682" s="8"/>
      <c r="E682" s="102" t="n">
        <v>0.375</v>
      </c>
      <c r="F682" s="102" t="n">
        <v>0.375</v>
      </c>
      <c r="G682" s="8" t="s">
        <v>791</v>
      </c>
      <c r="H682" s="8" t="s">
        <v>791</v>
      </c>
      <c r="I682" s="19" t="n">
        <v>812000</v>
      </c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customFormat="false" ht="15.75" hidden="true" customHeight="false" outlineLevel="0" collapsed="false">
      <c r="A683" s="104" t="n">
        <v>43142</v>
      </c>
      <c r="B683" s="8" t="s">
        <v>745</v>
      </c>
      <c r="C683" s="8" t="s">
        <v>626</v>
      </c>
      <c r="D683" s="8"/>
      <c r="E683" s="102" t="n">
        <v>0.375</v>
      </c>
      <c r="F683" s="102" t="n">
        <v>0.375</v>
      </c>
      <c r="G683" s="8" t="s">
        <v>791</v>
      </c>
      <c r="H683" s="8" t="s">
        <v>791</v>
      </c>
      <c r="I683" s="19" t="n">
        <v>382000</v>
      </c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customFormat="false" ht="15.75" hidden="true" customHeight="false" outlineLevel="0" collapsed="false">
      <c r="A684" s="104" t="n">
        <v>43143</v>
      </c>
      <c r="B684" s="8" t="s">
        <v>747</v>
      </c>
      <c r="C684" s="8" t="s">
        <v>626</v>
      </c>
      <c r="D684" s="8"/>
      <c r="E684" s="102" t="n">
        <v>0.604166666666667</v>
      </c>
      <c r="F684" s="102" t="n">
        <v>0.604166666666667</v>
      </c>
      <c r="G684" s="8" t="s">
        <v>791</v>
      </c>
      <c r="H684" s="8" t="s">
        <v>791</v>
      </c>
      <c r="I684" s="19" t="n">
        <v>236000</v>
      </c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customFormat="false" ht="15.75" hidden="true" customHeight="false" outlineLevel="0" collapsed="false">
      <c r="A685" s="104" t="n">
        <v>43144</v>
      </c>
      <c r="B685" s="8" t="s">
        <v>749</v>
      </c>
      <c r="C685" s="8" t="s">
        <v>626</v>
      </c>
      <c r="D685" s="8"/>
      <c r="E685" s="102" t="n">
        <v>0.604166666666667</v>
      </c>
      <c r="F685" s="102" t="n">
        <v>0.604166666666667</v>
      </c>
      <c r="G685" s="8" t="s">
        <v>791</v>
      </c>
      <c r="H685" s="8" t="s">
        <v>791</v>
      </c>
      <c r="I685" s="19" t="n">
        <v>183000</v>
      </c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customFormat="false" ht="15.75" hidden="true" customHeight="false" outlineLevel="0" collapsed="false">
      <c r="A686" s="104" t="n">
        <v>43145</v>
      </c>
      <c r="B686" s="8" t="s">
        <v>750</v>
      </c>
      <c r="C686" s="8" t="s">
        <v>626</v>
      </c>
      <c r="D686" s="8"/>
      <c r="E686" s="102" t="n">
        <v>0.604166666666667</v>
      </c>
      <c r="F686" s="102" t="n">
        <v>0.604166666666667</v>
      </c>
      <c r="G686" s="8" t="s">
        <v>791</v>
      </c>
      <c r="H686" s="8" t="s">
        <v>791</v>
      </c>
      <c r="I686" s="19" t="n">
        <v>638000</v>
      </c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customFormat="false" ht="15.75" hidden="false" customHeight="false" outlineLevel="0" collapsed="false">
      <c r="A687" s="104" t="n">
        <v>43146</v>
      </c>
      <c r="B687" s="8" t="s">
        <v>751</v>
      </c>
      <c r="C687" s="8" t="s">
        <v>626</v>
      </c>
      <c r="D687" s="8"/>
      <c r="E687" s="102" t="n">
        <v>0.604166666666667</v>
      </c>
      <c r="F687" s="102" t="n">
        <v>0.604166666666667</v>
      </c>
      <c r="G687" s="8" t="s">
        <v>791</v>
      </c>
      <c r="H687" s="8" t="s">
        <v>791</v>
      </c>
      <c r="I687" s="19" t="n">
        <v>265000</v>
      </c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customFormat="false" ht="15.75" hidden="true" customHeight="false" outlineLevel="0" collapsed="false">
      <c r="A688" s="104" t="n">
        <v>43147</v>
      </c>
      <c r="B688" s="8" t="s">
        <v>743</v>
      </c>
      <c r="C688" s="8" t="s">
        <v>626</v>
      </c>
      <c r="D688" s="8"/>
      <c r="E688" s="102" t="n">
        <v>0.625</v>
      </c>
      <c r="F688" s="102" t="n">
        <v>0.625</v>
      </c>
      <c r="G688" s="8" t="s">
        <v>789</v>
      </c>
      <c r="H688" s="8" t="s">
        <v>789</v>
      </c>
      <c r="I688" s="19" t="n">
        <v>799000</v>
      </c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customFormat="false" ht="15.75" hidden="true" customHeight="false" outlineLevel="0" collapsed="false">
      <c r="A689" s="104" t="n">
        <v>43148</v>
      </c>
      <c r="B689" s="8" t="s">
        <v>744</v>
      </c>
      <c r="C689" s="8" t="s">
        <v>626</v>
      </c>
      <c r="D689" s="8"/>
      <c r="E689" s="102" t="n">
        <v>0.375</v>
      </c>
      <c r="F689" s="102" t="n">
        <v>0.375</v>
      </c>
      <c r="G689" s="8" t="s">
        <v>791</v>
      </c>
      <c r="H689" s="8" t="s">
        <v>791</v>
      </c>
      <c r="I689" s="19" t="n">
        <v>769000</v>
      </c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customFormat="false" ht="15.75" hidden="true" customHeight="false" outlineLevel="0" collapsed="false">
      <c r="A690" s="104" t="n">
        <v>43149</v>
      </c>
      <c r="B690" s="8" t="s">
        <v>745</v>
      </c>
      <c r="C690" s="8" t="s">
        <v>626</v>
      </c>
      <c r="D690" s="8"/>
      <c r="E690" s="102" t="n">
        <v>0.375</v>
      </c>
      <c r="F690" s="102" t="n">
        <v>0.375</v>
      </c>
      <c r="G690" s="8" t="s">
        <v>791</v>
      </c>
      <c r="H690" s="8" t="s">
        <v>791</v>
      </c>
      <c r="I690" s="19" t="n">
        <v>483000</v>
      </c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customFormat="false" ht="15.75" hidden="true" customHeight="false" outlineLevel="0" collapsed="false">
      <c r="A691" s="104" t="n">
        <v>43150</v>
      </c>
      <c r="B691" s="8" t="s">
        <v>747</v>
      </c>
      <c r="C691" s="8" t="s">
        <v>626</v>
      </c>
      <c r="D691" s="8"/>
      <c r="E691" s="102" t="n">
        <v>0.604166666666667</v>
      </c>
      <c r="F691" s="102" t="n">
        <v>0.604166666666667</v>
      </c>
      <c r="G691" s="8" t="s">
        <v>791</v>
      </c>
      <c r="H691" s="8" t="s">
        <v>791</v>
      </c>
      <c r="I691" s="19" t="n">
        <v>455000</v>
      </c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customFormat="false" ht="15.75" hidden="true" customHeight="false" outlineLevel="0" collapsed="false">
      <c r="A692" s="104" t="n">
        <v>43151</v>
      </c>
      <c r="B692" s="8" t="s">
        <v>749</v>
      </c>
      <c r="C692" s="8" t="s">
        <v>626</v>
      </c>
      <c r="D692" s="8"/>
      <c r="E692" s="102" t="n">
        <v>0.604166666666667</v>
      </c>
      <c r="F692" s="102" t="n">
        <v>0.604166666666667</v>
      </c>
      <c r="G692" s="8" t="s">
        <v>791</v>
      </c>
      <c r="H692" s="8" t="s">
        <v>791</v>
      </c>
      <c r="I692" s="19" t="n">
        <v>514000</v>
      </c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customFormat="false" ht="15.75" hidden="true" customHeight="false" outlineLevel="0" collapsed="false">
      <c r="A693" s="104" t="n">
        <v>43152</v>
      </c>
      <c r="B693" s="8" t="s">
        <v>750</v>
      </c>
      <c r="C693" s="8" t="s">
        <v>626</v>
      </c>
      <c r="D693" s="8"/>
      <c r="E693" s="102" t="n">
        <v>0.604166666666667</v>
      </c>
      <c r="F693" s="102" t="n">
        <v>0.604166666666667</v>
      </c>
      <c r="G693" s="8" t="s">
        <v>791</v>
      </c>
      <c r="H693" s="8" t="s">
        <v>791</v>
      </c>
      <c r="I693" s="19" t="n">
        <v>421000</v>
      </c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customFormat="false" ht="15.75" hidden="false" customHeight="false" outlineLevel="0" collapsed="false">
      <c r="A694" s="104" t="n">
        <v>43153</v>
      </c>
      <c r="B694" s="8" t="s">
        <v>751</v>
      </c>
      <c r="C694" s="8" t="s">
        <v>626</v>
      </c>
      <c r="D694" s="8"/>
      <c r="E694" s="102" t="n">
        <v>0.604166666666667</v>
      </c>
      <c r="F694" s="102" t="n">
        <v>0.604166666666667</v>
      </c>
      <c r="G694" s="8" t="s">
        <v>791</v>
      </c>
      <c r="H694" s="8" t="s">
        <v>791</v>
      </c>
      <c r="I694" s="19" t="n">
        <v>218000</v>
      </c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customFormat="false" ht="15.75" hidden="true" customHeight="false" outlineLevel="0" collapsed="false">
      <c r="A695" s="104" t="n">
        <v>43154</v>
      </c>
      <c r="B695" s="8" t="s">
        <v>743</v>
      </c>
      <c r="C695" s="8" t="s">
        <v>626</v>
      </c>
      <c r="D695" s="8"/>
      <c r="E695" s="102" t="n">
        <v>0.625</v>
      </c>
      <c r="F695" s="102" t="n">
        <v>0.625</v>
      </c>
      <c r="G695" s="8" t="s">
        <v>789</v>
      </c>
      <c r="H695" s="8" t="s">
        <v>789</v>
      </c>
      <c r="I695" s="19" t="n">
        <v>433000</v>
      </c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customFormat="false" ht="15.75" hidden="true" customHeight="false" outlineLevel="0" collapsed="false">
      <c r="A696" s="104" t="n">
        <v>43155</v>
      </c>
      <c r="B696" s="8" t="s">
        <v>744</v>
      </c>
      <c r="C696" s="8" t="s">
        <v>626</v>
      </c>
      <c r="D696" s="8"/>
      <c r="E696" s="102" t="n">
        <v>0.375</v>
      </c>
      <c r="F696" s="102" t="n">
        <v>0.375</v>
      </c>
      <c r="G696" s="8" t="s">
        <v>776</v>
      </c>
      <c r="H696" s="8" t="s">
        <v>776</v>
      </c>
      <c r="I696" s="19" t="n">
        <v>1030000</v>
      </c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customFormat="false" ht="15.75" hidden="true" customHeight="false" outlineLevel="0" collapsed="false">
      <c r="A697" s="104" t="n">
        <v>43156</v>
      </c>
      <c r="B697" s="8" t="s">
        <v>745</v>
      </c>
      <c r="C697" s="8" t="s">
        <v>626</v>
      </c>
      <c r="D697" s="8"/>
      <c r="E697" s="102" t="n">
        <v>0.375</v>
      </c>
      <c r="F697" s="102" t="n">
        <v>0.375</v>
      </c>
      <c r="G697" s="8" t="s">
        <v>777</v>
      </c>
      <c r="H697" s="8" t="s">
        <v>777</v>
      </c>
      <c r="I697" s="19" t="n">
        <v>303000</v>
      </c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customFormat="false" ht="15.75" hidden="true" customHeight="false" outlineLevel="0" collapsed="false">
      <c r="A698" s="104" t="n">
        <v>43157</v>
      </c>
      <c r="B698" s="8" t="s">
        <v>747</v>
      </c>
      <c r="C698" s="8" t="s">
        <v>626</v>
      </c>
      <c r="D698" s="8"/>
      <c r="E698" s="102" t="n">
        <v>0.604166666666667</v>
      </c>
      <c r="F698" s="102" t="n">
        <v>0.604166666666667</v>
      </c>
      <c r="G698" s="8" t="s">
        <v>776</v>
      </c>
      <c r="H698" s="8" t="s">
        <v>776</v>
      </c>
      <c r="I698" s="19" t="n">
        <v>327000</v>
      </c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customFormat="false" ht="15.75" hidden="true" customHeight="false" outlineLevel="0" collapsed="false">
      <c r="A699" s="104" t="n">
        <v>43158</v>
      </c>
      <c r="B699" s="8" t="s">
        <v>749</v>
      </c>
      <c r="C699" s="8" t="s">
        <v>626</v>
      </c>
      <c r="D699" s="8"/>
      <c r="E699" s="102" t="n">
        <v>0.604166666666667</v>
      </c>
      <c r="F699" s="102" t="n">
        <v>0.604166666666667</v>
      </c>
      <c r="G699" s="8" t="s">
        <v>776</v>
      </c>
      <c r="H699" s="8" t="s">
        <v>776</v>
      </c>
      <c r="I699" s="19" t="n">
        <v>344000</v>
      </c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customFormat="false" ht="15.75" hidden="true" customHeight="false" outlineLevel="0" collapsed="false">
      <c r="A700" s="104" t="n">
        <v>43159</v>
      </c>
      <c r="B700" s="8" t="s">
        <v>750</v>
      </c>
      <c r="C700" s="8" t="s">
        <v>626</v>
      </c>
      <c r="D700" s="8"/>
      <c r="E700" s="102" t="n">
        <v>0.604166666666667</v>
      </c>
      <c r="F700" s="102" t="n">
        <v>0.604166666666667</v>
      </c>
      <c r="G700" s="8" t="s">
        <v>776</v>
      </c>
      <c r="H700" s="8" t="s">
        <v>776</v>
      </c>
      <c r="I700" s="19" t="n">
        <v>401000</v>
      </c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customFormat="false" ht="15.75" hidden="false" customHeight="false" outlineLevel="0" collapsed="false">
      <c r="A701" s="104" t="n">
        <v>43160</v>
      </c>
      <c r="B701" s="8" t="s">
        <v>751</v>
      </c>
      <c r="C701" s="8" t="s">
        <v>626</v>
      </c>
      <c r="D701" s="8"/>
      <c r="E701" s="102" t="n">
        <v>0.604166666666667</v>
      </c>
      <c r="F701" s="102" t="n">
        <v>0.604166666666667</v>
      </c>
      <c r="G701" s="8" t="s">
        <v>776</v>
      </c>
      <c r="H701" s="8" t="s">
        <v>776</v>
      </c>
      <c r="I701" s="19" t="n">
        <v>435000</v>
      </c>
      <c r="J701" s="19" t="n">
        <f aca="false">MAX(I701:I707)</f>
        <v>435000</v>
      </c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customFormat="false" ht="15.75" hidden="true" customHeight="false" outlineLevel="0" collapsed="false">
      <c r="A702" s="104" t="n">
        <v>43161</v>
      </c>
      <c r="B702" s="8" t="s">
        <v>743</v>
      </c>
      <c r="C702" s="8" t="s">
        <v>626</v>
      </c>
      <c r="D702" s="8"/>
      <c r="E702" s="102" t="n">
        <v>0.625</v>
      </c>
      <c r="F702" s="102" t="n">
        <v>0.625</v>
      </c>
      <c r="G702" s="8" t="s">
        <v>792</v>
      </c>
      <c r="H702" s="8" t="s">
        <v>792</v>
      </c>
      <c r="I702" s="19" t="n">
        <v>292000</v>
      </c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customFormat="false" ht="15.75" hidden="true" customHeight="false" outlineLevel="0" collapsed="false">
      <c r="A703" s="104" t="n">
        <v>43162</v>
      </c>
      <c r="B703" s="8" t="s">
        <v>744</v>
      </c>
      <c r="C703" s="8" t="s">
        <v>626</v>
      </c>
      <c r="D703" s="8"/>
      <c r="E703" s="102" t="n">
        <v>0.375</v>
      </c>
      <c r="F703" s="102" t="n">
        <v>0.375</v>
      </c>
      <c r="G703" s="8" t="s">
        <v>776</v>
      </c>
      <c r="H703" s="8" t="s">
        <v>776</v>
      </c>
      <c r="I703" s="19" t="n">
        <v>285000</v>
      </c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customFormat="false" ht="15.75" hidden="true" customHeight="false" outlineLevel="0" collapsed="false">
      <c r="A704" s="104" t="n">
        <v>43163</v>
      </c>
      <c r="B704" s="8" t="s">
        <v>745</v>
      </c>
      <c r="C704" s="8" t="s">
        <v>626</v>
      </c>
      <c r="D704" s="8"/>
      <c r="E704" s="102" t="n">
        <v>0.375</v>
      </c>
      <c r="F704" s="102" t="n">
        <v>0.375</v>
      </c>
      <c r="G704" s="8" t="s">
        <v>777</v>
      </c>
      <c r="H704" s="8" t="s">
        <v>777</v>
      </c>
      <c r="I704" s="19" t="n">
        <v>76000</v>
      </c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customFormat="false" ht="15.75" hidden="true" customHeight="false" outlineLevel="0" collapsed="false">
      <c r="A705" s="104" t="n">
        <v>43164</v>
      </c>
      <c r="B705" s="8" t="s">
        <v>747</v>
      </c>
      <c r="C705" s="8" t="s">
        <v>626</v>
      </c>
      <c r="D705" s="8"/>
      <c r="E705" s="102" t="n">
        <v>0.604166666666667</v>
      </c>
      <c r="F705" s="102" t="n">
        <v>0.604166666666667</v>
      </c>
      <c r="G705" s="8" t="s">
        <v>776</v>
      </c>
      <c r="H705" s="8" t="s">
        <v>776</v>
      </c>
      <c r="I705" s="19" t="n">
        <v>254000</v>
      </c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customFormat="false" ht="15.75" hidden="true" customHeight="false" outlineLevel="0" collapsed="false">
      <c r="A706" s="104" t="n">
        <v>43165</v>
      </c>
      <c r="B706" s="8" t="s">
        <v>749</v>
      </c>
      <c r="C706" s="8" t="s">
        <v>626</v>
      </c>
      <c r="D706" s="8"/>
      <c r="E706" s="102" t="n">
        <v>0.604166666666667</v>
      </c>
      <c r="F706" s="102" t="n">
        <v>0.604166666666667</v>
      </c>
      <c r="G706" s="8" t="s">
        <v>776</v>
      </c>
      <c r="H706" s="8" t="s">
        <v>776</v>
      </c>
      <c r="I706" s="19" t="n">
        <v>377000</v>
      </c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customFormat="false" ht="15.75" hidden="true" customHeight="false" outlineLevel="0" collapsed="false">
      <c r="A707" s="104" t="n">
        <v>43166</v>
      </c>
      <c r="B707" s="8" t="s">
        <v>750</v>
      </c>
      <c r="C707" s="8" t="s">
        <v>626</v>
      </c>
      <c r="D707" s="8"/>
      <c r="E707" s="102" t="n">
        <v>0.604166666666667</v>
      </c>
      <c r="F707" s="102" t="n">
        <v>0.604166666666667</v>
      </c>
      <c r="G707" s="8" t="s">
        <v>776</v>
      </c>
      <c r="H707" s="8" t="s">
        <v>776</v>
      </c>
      <c r="I707" s="19" t="n">
        <v>230000</v>
      </c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customFormat="false" ht="15.75" hidden="false" customHeight="false" outlineLevel="0" collapsed="false">
      <c r="A708" s="104" t="n">
        <v>43167</v>
      </c>
      <c r="B708" s="8" t="s">
        <v>751</v>
      </c>
      <c r="C708" s="8" t="s">
        <v>626</v>
      </c>
      <c r="D708" s="8"/>
      <c r="E708" s="102" t="n">
        <v>0.604166666666667</v>
      </c>
      <c r="F708" s="102" t="n">
        <v>0.604166666666667</v>
      </c>
      <c r="G708" s="8" t="s">
        <v>776</v>
      </c>
      <c r="H708" s="8" t="s">
        <v>776</v>
      </c>
      <c r="I708" s="19" t="n">
        <v>268000</v>
      </c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customFormat="false" ht="15.75" hidden="true" customHeight="false" outlineLevel="0" collapsed="false">
      <c r="A709" s="104" t="n">
        <v>43168</v>
      </c>
      <c r="B709" s="8" t="s">
        <v>743</v>
      </c>
      <c r="C709" s="8" t="s">
        <v>626</v>
      </c>
      <c r="D709" s="8"/>
      <c r="E709" s="102" t="n">
        <v>0.625</v>
      </c>
      <c r="F709" s="102" t="n">
        <v>0.625</v>
      </c>
      <c r="G709" s="8" t="s">
        <v>792</v>
      </c>
      <c r="H709" s="8" t="s">
        <v>792</v>
      </c>
      <c r="I709" s="19" t="n">
        <v>646000</v>
      </c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customFormat="false" ht="15.75" hidden="true" customHeight="false" outlineLevel="0" collapsed="false">
      <c r="A710" s="104" t="n">
        <v>43169</v>
      </c>
      <c r="B710" s="8" t="s">
        <v>744</v>
      </c>
      <c r="C710" s="8" t="s">
        <v>646</v>
      </c>
      <c r="D710" s="8"/>
      <c r="E710" s="102" t="n">
        <v>0.375</v>
      </c>
      <c r="F710" s="102" t="n">
        <v>0.375</v>
      </c>
      <c r="G710" s="8" t="s">
        <v>778</v>
      </c>
      <c r="H710" s="8" t="s">
        <v>778</v>
      </c>
      <c r="I710" s="19" t="n">
        <v>221000</v>
      </c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customFormat="false" ht="15.75" hidden="true" customHeight="false" outlineLevel="0" collapsed="false">
      <c r="A711" s="104" t="n">
        <v>43170</v>
      </c>
      <c r="B711" s="8" t="s">
        <v>745</v>
      </c>
      <c r="C711" s="8" t="s">
        <v>626</v>
      </c>
      <c r="D711" s="8"/>
      <c r="E711" s="102" t="n">
        <v>0.375</v>
      </c>
      <c r="F711" s="102" t="n">
        <v>0.375</v>
      </c>
      <c r="G711" s="8" t="s">
        <v>779</v>
      </c>
      <c r="H711" s="8" t="s">
        <v>779</v>
      </c>
      <c r="I711" s="19" t="n">
        <v>1158000</v>
      </c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customFormat="false" ht="15.75" hidden="true" customHeight="false" outlineLevel="0" collapsed="false">
      <c r="A712" s="104" t="n">
        <v>43171</v>
      </c>
      <c r="B712" s="8" t="s">
        <v>747</v>
      </c>
      <c r="C712" s="8" t="s">
        <v>626</v>
      </c>
      <c r="D712" s="8"/>
      <c r="E712" s="102" t="n">
        <v>0.604166666666667</v>
      </c>
      <c r="F712" s="102" t="n">
        <v>0.604166666666667</v>
      </c>
      <c r="G712" s="8" t="s">
        <v>778</v>
      </c>
      <c r="H712" s="8" t="s">
        <v>778</v>
      </c>
      <c r="I712" s="19" t="n">
        <v>370000</v>
      </c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customFormat="false" ht="15.75" hidden="true" customHeight="false" outlineLevel="0" collapsed="false">
      <c r="A713" s="104" t="n">
        <v>43172</v>
      </c>
      <c r="B713" s="8" t="s">
        <v>749</v>
      </c>
      <c r="C713" s="8" t="s">
        <v>626</v>
      </c>
      <c r="D713" s="8"/>
      <c r="E713" s="102" t="n">
        <v>0.604166666666667</v>
      </c>
      <c r="F713" s="102" t="n">
        <v>0.604166666666667</v>
      </c>
      <c r="G713" s="8" t="s">
        <v>778</v>
      </c>
      <c r="H713" s="8" t="s">
        <v>778</v>
      </c>
      <c r="I713" s="19" t="n">
        <v>320000</v>
      </c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customFormat="false" ht="15.75" hidden="true" customHeight="false" outlineLevel="0" collapsed="false">
      <c r="A714" s="104" t="n">
        <v>43173</v>
      </c>
      <c r="B714" s="8" t="s">
        <v>750</v>
      </c>
      <c r="C714" s="8" t="s">
        <v>626</v>
      </c>
      <c r="D714" s="8"/>
      <c r="E714" s="102" t="n">
        <v>0.604166666666667</v>
      </c>
      <c r="F714" s="102" t="n">
        <v>0.604166666666667</v>
      </c>
      <c r="G714" s="8" t="s">
        <v>778</v>
      </c>
      <c r="H714" s="8" t="s">
        <v>778</v>
      </c>
      <c r="I714" s="19" t="n">
        <v>148000</v>
      </c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customFormat="false" ht="15.75" hidden="false" customHeight="false" outlineLevel="0" collapsed="false">
      <c r="A715" s="104" t="n">
        <v>43174</v>
      </c>
      <c r="B715" s="8" t="s">
        <v>751</v>
      </c>
      <c r="C715" s="8" t="s">
        <v>626</v>
      </c>
      <c r="D715" s="8"/>
      <c r="E715" s="102" t="n">
        <v>0.604166666666667</v>
      </c>
      <c r="F715" s="102" t="n">
        <v>0.604166666666667</v>
      </c>
      <c r="G715" s="8" t="s">
        <v>778</v>
      </c>
      <c r="H715" s="8" t="s">
        <v>778</v>
      </c>
      <c r="I715" s="19" t="n">
        <v>316000</v>
      </c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customFormat="false" ht="15.75" hidden="true" customHeight="false" outlineLevel="0" collapsed="false">
      <c r="A716" s="104" t="n">
        <v>43175</v>
      </c>
      <c r="B716" s="8" t="s">
        <v>743</v>
      </c>
      <c r="C716" s="8" t="s">
        <v>626</v>
      </c>
      <c r="D716" s="8"/>
      <c r="E716" s="102" t="n">
        <v>0.625</v>
      </c>
      <c r="F716" s="102" t="n">
        <v>0.625</v>
      </c>
      <c r="G716" s="8" t="s">
        <v>792</v>
      </c>
      <c r="H716" s="8" t="s">
        <v>792</v>
      </c>
      <c r="I716" s="19" t="n">
        <v>158000</v>
      </c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customFormat="false" ht="15.75" hidden="true" customHeight="false" outlineLevel="0" collapsed="false">
      <c r="A717" s="104" t="n">
        <v>43176</v>
      </c>
      <c r="B717" s="8" t="s">
        <v>744</v>
      </c>
      <c r="C717" s="8" t="s">
        <v>626</v>
      </c>
      <c r="D717" s="8"/>
      <c r="E717" s="102" t="n">
        <v>0.375</v>
      </c>
      <c r="F717" s="102" t="n">
        <v>0.375</v>
      </c>
      <c r="G717" s="8" t="s">
        <v>781</v>
      </c>
      <c r="H717" s="8" t="s">
        <v>781</v>
      </c>
      <c r="I717" s="19" t="n">
        <v>641000</v>
      </c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customFormat="false" ht="15.75" hidden="true" customHeight="false" outlineLevel="0" collapsed="false">
      <c r="A718" s="104" t="n">
        <v>43177</v>
      </c>
      <c r="B718" s="8" t="s">
        <v>745</v>
      </c>
      <c r="C718" s="8" t="s">
        <v>626</v>
      </c>
      <c r="D718" s="8"/>
      <c r="E718" s="102" t="n">
        <v>0.375</v>
      </c>
      <c r="F718" s="102" t="n">
        <v>0.375</v>
      </c>
      <c r="G718" s="8" t="s">
        <v>782</v>
      </c>
      <c r="H718" s="8" t="s">
        <v>782</v>
      </c>
      <c r="I718" s="19" t="n">
        <v>396000</v>
      </c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customFormat="false" ht="15.75" hidden="true" customHeight="false" outlineLevel="0" collapsed="false">
      <c r="A719" s="104" t="n">
        <v>43178</v>
      </c>
      <c r="B719" s="8" t="s">
        <v>747</v>
      </c>
      <c r="C719" s="8" t="s">
        <v>626</v>
      </c>
      <c r="D719" s="8"/>
      <c r="E719" s="102" t="n">
        <v>0.604166666666667</v>
      </c>
      <c r="F719" s="102" t="n">
        <v>0.604166666666667</v>
      </c>
      <c r="G719" s="8" t="s">
        <v>781</v>
      </c>
      <c r="H719" s="8" t="s">
        <v>781</v>
      </c>
      <c r="I719" s="19" t="n">
        <v>244000</v>
      </c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customFormat="false" ht="15.75" hidden="true" customHeight="false" outlineLevel="0" collapsed="false">
      <c r="A720" s="104" t="n">
        <v>43179</v>
      </c>
      <c r="B720" s="8" t="s">
        <v>749</v>
      </c>
      <c r="C720" s="8" t="s">
        <v>626</v>
      </c>
      <c r="D720" s="8"/>
      <c r="E720" s="102" t="n">
        <v>0.604166666666667</v>
      </c>
      <c r="F720" s="102" t="n">
        <v>0.604166666666667</v>
      </c>
      <c r="G720" s="8" t="s">
        <v>781</v>
      </c>
      <c r="H720" s="8" t="s">
        <v>781</v>
      </c>
      <c r="I720" s="19" t="n">
        <v>154000</v>
      </c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customFormat="false" ht="15.75" hidden="true" customHeight="false" outlineLevel="0" collapsed="false">
      <c r="A721" s="104" t="n">
        <v>43180</v>
      </c>
      <c r="B721" s="8" t="s">
        <v>750</v>
      </c>
      <c r="C721" s="8" t="s">
        <v>626</v>
      </c>
      <c r="D721" s="8"/>
      <c r="E721" s="102" t="n">
        <v>0.604166666666667</v>
      </c>
      <c r="F721" s="102" t="n">
        <v>0.604166666666667</v>
      </c>
      <c r="G721" s="8" t="s">
        <v>781</v>
      </c>
      <c r="H721" s="8" t="s">
        <v>781</v>
      </c>
      <c r="I721" s="19" t="n">
        <v>581000</v>
      </c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customFormat="false" ht="15.75" hidden="false" customHeight="false" outlineLevel="0" collapsed="false">
      <c r="A722" s="104" t="n">
        <v>43181</v>
      </c>
      <c r="B722" s="8" t="s">
        <v>751</v>
      </c>
      <c r="C722" s="8" t="s">
        <v>626</v>
      </c>
      <c r="D722" s="8"/>
      <c r="E722" s="102" t="n">
        <v>0.604166666666667</v>
      </c>
      <c r="F722" s="102" t="n">
        <v>0.604166666666667</v>
      </c>
      <c r="G722" s="8" t="s">
        <v>781</v>
      </c>
      <c r="H722" s="8" t="s">
        <v>781</v>
      </c>
      <c r="I722" s="19" t="n">
        <v>502000</v>
      </c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customFormat="false" ht="15.75" hidden="true" customHeight="false" outlineLevel="0" collapsed="false">
      <c r="A723" s="104" t="n">
        <v>43182</v>
      </c>
      <c r="B723" s="8" t="s">
        <v>743</v>
      </c>
      <c r="C723" s="8" t="s">
        <v>626</v>
      </c>
      <c r="D723" s="8"/>
      <c r="E723" s="102" t="n">
        <v>0.625</v>
      </c>
      <c r="F723" s="102" t="n">
        <v>0.625</v>
      </c>
      <c r="G723" s="8" t="s">
        <v>793</v>
      </c>
      <c r="H723" s="8" t="s">
        <v>793</v>
      </c>
      <c r="I723" s="103" t="s">
        <v>81</v>
      </c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customFormat="false" ht="15.75" hidden="true" customHeight="false" outlineLevel="0" collapsed="false">
      <c r="A724" s="104" t="n">
        <v>43183</v>
      </c>
      <c r="B724" s="8" t="s">
        <v>744</v>
      </c>
      <c r="C724" s="8" t="s">
        <v>626</v>
      </c>
      <c r="D724" s="8"/>
      <c r="E724" s="102" t="n">
        <v>0.375</v>
      </c>
      <c r="F724" s="102" t="n">
        <v>0.375</v>
      </c>
      <c r="G724" s="8" t="s">
        <v>781</v>
      </c>
      <c r="H724" s="8" t="s">
        <v>781</v>
      </c>
      <c r="I724" s="19" t="n">
        <v>459000</v>
      </c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customFormat="false" ht="15.75" hidden="true" customHeight="false" outlineLevel="0" collapsed="false">
      <c r="A725" s="104" t="n">
        <v>43184</v>
      </c>
      <c r="B725" s="8" t="s">
        <v>745</v>
      </c>
      <c r="C725" s="8" t="s">
        <v>626</v>
      </c>
      <c r="D725" s="8"/>
      <c r="E725" s="102" t="n">
        <v>0.375</v>
      </c>
      <c r="F725" s="102" t="n">
        <v>0.375</v>
      </c>
      <c r="G725" s="8" t="s">
        <v>782</v>
      </c>
      <c r="H725" s="8" t="s">
        <v>782</v>
      </c>
      <c r="I725" s="19" t="n">
        <v>235000</v>
      </c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customFormat="false" ht="15.75" hidden="true" customHeight="false" outlineLevel="0" collapsed="false">
      <c r="A726" s="104" t="n">
        <v>43185</v>
      </c>
      <c r="B726" s="8" t="s">
        <v>747</v>
      </c>
      <c r="C726" s="8" t="s">
        <v>626</v>
      </c>
      <c r="D726" s="8"/>
      <c r="E726" s="102" t="n">
        <v>0.604166666666667</v>
      </c>
      <c r="F726" s="102" t="n">
        <v>0.604166666666667</v>
      </c>
      <c r="G726" s="8" t="s">
        <v>781</v>
      </c>
      <c r="H726" s="8" t="s">
        <v>781</v>
      </c>
      <c r="I726" s="19" t="n">
        <v>139000</v>
      </c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customFormat="false" ht="15.75" hidden="true" customHeight="false" outlineLevel="0" collapsed="false">
      <c r="A727" s="104" t="n">
        <v>43186</v>
      </c>
      <c r="B727" s="8" t="s">
        <v>749</v>
      </c>
      <c r="C727" s="8" t="s">
        <v>626</v>
      </c>
      <c r="D727" s="8"/>
      <c r="E727" s="102" t="n">
        <v>0.604166666666667</v>
      </c>
      <c r="F727" s="102" t="n">
        <v>0.604166666666667</v>
      </c>
      <c r="G727" s="8" t="s">
        <v>781</v>
      </c>
      <c r="H727" s="8" t="s">
        <v>781</v>
      </c>
      <c r="I727" s="19" t="n">
        <v>147000</v>
      </c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customFormat="false" ht="15.75" hidden="true" customHeight="false" outlineLevel="0" collapsed="false">
      <c r="A728" s="104" t="n">
        <v>43187</v>
      </c>
      <c r="B728" s="8" t="s">
        <v>750</v>
      </c>
      <c r="C728" s="8" t="s">
        <v>626</v>
      </c>
      <c r="D728" s="8"/>
      <c r="E728" s="102" t="n">
        <v>0.604166666666667</v>
      </c>
      <c r="F728" s="102" t="n">
        <v>0.604166666666667</v>
      </c>
      <c r="G728" s="8" t="s">
        <v>781</v>
      </c>
      <c r="H728" s="8" t="s">
        <v>781</v>
      </c>
      <c r="I728" s="19" t="n">
        <v>760000</v>
      </c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customFormat="false" ht="15.75" hidden="false" customHeight="false" outlineLevel="0" collapsed="false">
      <c r="A729" s="104" t="n">
        <v>43188</v>
      </c>
      <c r="B729" s="8" t="s">
        <v>751</v>
      </c>
      <c r="C729" s="8" t="s">
        <v>626</v>
      </c>
      <c r="D729" s="8"/>
      <c r="E729" s="102" t="n">
        <v>0.604166666666667</v>
      </c>
      <c r="F729" s="102" t="n">
        <v>0.604166666666667</v>
      </c>
      <c r="G729" s="8" t="s">
        <v>781</v>
      </c>
      <c r="H729" s="8" t="s">
        <v>781</v>
      </c>
      <c r="I729" s="19" t="n">
        <v>130000</v>
      </c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customFormat="false" ht="15.75" hidden="true" customHeight="false" outlineLevel="0" collapsed="false">
      <c r="A730" s="104" t="n">
        <v>43189</v>
      </c>
      <c r="B730" s="8" t="s">
        <v>743</v>
      </c>
      <c r="C730" s="8" t="s">
        <v>626</v>
      </c>
      <c r="D730" s="8"/>
      <c r="E730" s="102" t="n">
        <v>0.625</v>
      </c>
      <c r="F730" s="102" t="n">
        <v>0.625</v>
      </c>
      <c r="G730" s="8" t="s">
        <v>793</v>
      </c>
      <c r="H730" s="8" t="s">
        <v>793</v>
      </c>
      <c r="I730" s="19" t="n">
        <v>451000</v>
      </c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customFormat="false" ht="15.75" hidden="true" customHeight="false" outlineLevel="0" collapsed="false">
      <c r="A731" s="104" t="n">
        <v>43190</v>
      </c>
      <c r="B731" s="8" t="s">
        <v>744</v>
      </c>
      <c r="C731" s="8" t="s">
        <v>626</v>
      </c>
      <c r="D731" s="8"/>
      <c r="E731" s="102" t="n">
        <v>0.375</v>
      </c>
      <c r="F731" s="102" t="n">
        <v>0.375</v>
      </c>
      <c r="G731" s="8" t="s">
        <v>794</v>
      </c>
      <c r="H731" s="8" t="s">
        <v>794</v>
      </c>
      <c r="I731" s="19" t="n">
        <v>662000</v>
      </c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customFormat="false" ht="15.75" hidden="true" customHeight="false" outlineLevel="0" collapsed="false">
      <c r="A732" s="104" t="n">
        <v>43191</v>
      </c>
      <c r="B732" s="8" t="s">
        <v>745</v>
      </c>
      <c r="C732" s="8" t="s">
        <v>646</v>
      </c>
      <c r="D732" s="8"/>
      <c r="E732" s="102" t="n">
        <v>0.375</v>
      </c>
      <c r="F732" s="102" t="n">
        <v>0.375</v>
      </c>
      <c r="G732" s="8" t="s">
        <v>795</v>
      </c>
      <c r="H732" s="8" t="s">
        <v>795</v>
      </c>
      <c r="I732" s="8" t="s">
        <v>23</v>
      </c>
      <c r="J732" s="8" t="s">
        <v>796</v>
      </c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customFormat="false" ht="15.75" hidden="true" customHeight="false" outlineLevel="0" collapsed="false">
      <c r="A733" s="104" t="n">
        <v>43192</v>
      </c>
      <c r="B733" s="8" t="s">
        <v>747</v>
      </c>
      <c r="C733" s="8" t="s">
        <v>626</v>
      </c>
      <c r="D733" s="8"/>
      <c r="E733" s="102" t="n">
        <v>0.604166666666667</v>
      </c>
      <c r="F733" s="102" t="n">
        <v>0.604166666666667</v>
      </c>
      <c r="G733" s="8" t="s">
        <v>794</v>
      </c>
      <c r="H733" s="8" t="s">
        <v>794</v>
      </c>
      <c r="I733" s="19" t="n">
        <v>407000</v>
      </c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customFormat="false" ht="15.75" hidden="true" customHeight="false" outlineLevel="0" collapsed="false">
      <c r="A734" s="104" t="n">
        <v>43193</v>
      </c>
      <c r="B734" s="8" t="s">
        <v>749</v>
      </c>
      <c r="C734" s="8" t="s">
        <v>626</v>
      </c>
      <c r="D734" s="8"/>
      <c r="E734" s="102" t="n">
        <v>0.604166666666667</v>
      </c>
      <c r="F734" s="102" t="n">
        <v>0.604166666666667</v>
      </c>
      <c r="G734" s="8" t="s">
        <v>794</v>
      </c>
      <c r="H734" s="8" t="s">
        <v>794</v>
      </c>
      <c r="I734" s="19" t="n">
        <v>284000</v>
      </c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customFormat="false" ht="15.75" hidden="true" customHeight="false" outlineLevel="0" collapsed="false">
      <c r="A735" s="104" t="n">
        <v>43194</v>
      </c>
      <c r="B735" s="8" t="s">
        <v>750</v>
      </c>
      <c r="C735" s="8" t="s">
        <v>626</v>
      </c>
      <c r="D735" s="8"/>
      <c r="E735" s="102" t="n">
        <v>0.604166666666667</v>
      </c>
      <c r="F735" s="102" t="n">
        <v>0.604166666666667</v>
      </c>
      <c r="G735" s="8" t="s">
        <v>794</v>
      </c>
      <c r="H735" s="8" t="s">
        <v>794</v>
      </c>
      <c r="I735" s="19" t="n">
        <v>809000</v>
      </c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customFormat="false" ht="15.75" hidden="false" customHeight="false" outlineLevel="0" collapsed="false">
      <c r="A736" s="104" t="n">
        <v>43195</v>
      </c>
      <c r="B736" s="8" t="s">
        <v>751</v>
      </c>
      <c r="C736" s="8" t="s">
        <v>626</v>
      </c>
      <c r="D736" s="8"/>
      <c r="E736" s="102" t="n">
        <v>0.604166666666667</v>
      </c>
      <c r="F736" s="102" t="n">
        <v>0.604166666666667</v>
      </c>
      <c r="G736" s="8" t="s">
        <v>794</v>
      </c>
      <c r="H736" s="8" t="s">
        <v>794</v>
      </c>
      <c r="I736" s="19" t="n">
        <v>601000</v>
      </c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customFormat="false" ht="15.75" hidden="true" customHeight="false" outlineLevel="0" collapsed="false">
      <c r="A737" s="104" t="n">
        <v>43196</v>
      </c>
      <c r="B737" s="8" t="s">
        <v>743</v>
      </c>
      <c r="C737" s="8" t="s">
        <v>626</v>
      </c>
      <c r="D737" s="8"/>
      <c r="E737" s="102" t="n">
        <v>0.625</v>
      </c>
      <c r="F737" s="102" t="n">
        <v>0.625</v>
      </c>
      <c r="G737" s="8" t="s">
        <v>793</v>
      </c>
      <c r="H737" s="8" t="s">
        <v>793</v>
      </c>
      <c r="I737" s="19" t="n">
        <v>384000</v>
      </c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customFormat="false" ht="15.75" hidden="true" customHeight="false" outlineLevel="0" collapsed="false">
      <c r="A738" s="104" t="n">
        <v>43197</v>
      </c>
      <c r="B738" s="8" t="s">
        <v>744</v>
      </c>
      <c r="C738" s="8" t="s">
        <v>703</v>
      </c>
      <c r="D738" s="8"/>
      <c r="E738" s="102" t="n">
        <v>0.375</v>
      </c>
      <c r="F738" s="102" t="n">
        <v>0.375</v>
      </c>
      <c r="G738" s="8" t="s">
        <v>794</v>
      </c>
      <c r="H738" s="8" t="s">
        <v>794</v>
      </c>
      <c r="I738" s="8" t="s">
        <v>23</v>
      </c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customFormat="false" ht="15.75" hidden="true" customHeight="false" outlineLevel="0" collapsed="false">
      <c r="A739" s="104" t="n">
        <v>43198</v>
      </c>
      <c r="B739" s="8" t="s">
        <v>745</v>
      </c>
      <c r="C739" s="8" t="s">
        <v>626</v>
      </c>
      <c r="D739" s="8"/>
      <c r="E739" s="102" t="n">
        <v>0.375</v>
      </c>
      <c r="F739" s="102" t="n">
        <v>0.375</v>
      </c>
      <c r="G739" s="8" t="s">
        <v>795</v>
      </c>
      <c r="H739" s="8" t="s">
        <v>795</v>
      </c>
      <c r="I739" s="8" t="s">
        <v>23</v>
      </c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customFormat="false" ht="15.75" hidden="true" customHeight="false" outlineLevel="0" collapsed="false">
      <c r="A740" s="104" t="n">
        <v>43199</v>
      </c>
      <c r="B740" s="8" t="s">
        <v>747</v>
      </c>
      <c r="C740" s="8" t="s">
        <v>626</v>
      </c>
      <c r="D740" s="8"/>
      <c r="E740" s="102" t="n">
        <v>0.604166666666667</v>
      </c>
      <c r="F740" s="102" t="n">
        <v>0.604166666666667</v>
      </c>
      <c r="G740" s="8" t="s">
        <v>794</v>
      </c>
      <c r="H740" s="8" t="s">
        <v>794</v>
      </c>
      <c r="I740" s="19" t="n">
        <v>736000</v>
      </c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customFormat="false" ht="15.75" hidden="true" customHeight="false" outlineLevel="0" collapsed="false">
      <c r="A741" s="104" t="n">
        <v>43200</v>
      </c>
      <c r="B741" s="8" t="s">
        <v>749</v>
      </c>
      <c r="C741" s="8" t="s">
        <v>626</v>
      </c>
      <c r="D741" s="8"/>
      <c r="E741" s="102" t="n">
        <v>0.604166666666667</v>
      </c>
      <c r="F741" s="102" t="n">
        <v>0.604166666666667</v>
      </c>
      <c r="G741" s="8" t="s">
        <v>794</v>
      </c>
      <c r="H741" s="8" t="s">
        <v>794</v>
      </c>
      <c r="I741" s="19" t="n">
        <v>154000</v>
      </c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customFormat="false" ht="15.75" hidden="true" customHeight="false" outlineLevel="0" collapsed="false">
      <c r="A742" s="104" t="n">
        <v>43201</v>
      </c>
      <c r="B742" s="8" t="s">
        <v>750</v>
      </c>
      <c r="C742" s="8" t="s">
        <v>626</v>
      </c>
      <c r="D742" s="8"/>
      <c r="E742" s="102" t="n">
        <v>0.604166666666667</v>
      </c>
      <c r="F742" s="102" t="n">
        <v>0.604166666666667</v>
      </c>
      <c r="G742" s="8" t="s">
        <v>794</v>
      </c>
      <c r="H742" s="8" t="s">
        <v>794</v>
      </c>
      <c r="I742" s="19" t="n">
        <v>533000</v>
      </c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customFormat="false" ht="15.75" hidden="false" customHeight="false" outlineLevel="0" collapsed="false">
      <c r="A743" s="104" t="n">
        <v>43202</v>
      </c>
      <c r="B743" s="8" t="s">
        <v>751</v>
      </c>
      <c r="C743" s="8" t="s">
        <v>626</v>
      </c>
      <c r="D743" s="8"/>
      <c r="E743" s="102" t="n">
        <v>0.604166666666667</v>
      </c>
      <c r="F743" s="102" t="n">
        <v>0.604166666666667</v>
      </c>
      <c r="G743" s="8" t="s">
        <v>794</v>
      </c>
      <c r="H743" s="8" t="s">
        <v>794</v>
      </c>
      <c r="I743" s="19" t="n">
        <v>581000</v>
      </c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customFormat="false" ht="15.75" hidden="true" customHeight="false" outlineLevel="0" collapsed="false">
      <c r="A744" s="104" t="n">
        <v>43203</v>
      </c>
      <c r="B744" s="8" t="s">
        <v>743</v>
      </c>
      <c r="C744" s="8" t="s">
        <v>626</v>
      </c>
      <c r="D744" s="8"/>
      <c r="E744" s="102" t="n">
        <v>0.625</v>
      </c>
      <c r="F744" s="102" t="n">
        <v>0.625</v>
      </c>
      <c r="G744" s="8" t="s">
        <v>797</v>
      </c>
      <c r="H744" s="8" t="s">
        <v>797</v>
      </c>
      <c r="I744" s="19" t="n">
        <v>734000</v>
      </c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customFormat="false" ht="15.75" hidden="true" customHeight="false" outlineLevel="0" collapsed="false">
      <c r="A745" s="104" t="n">
        <v>43204</v>
      </c>
      <c r="B745" s="8" t="s">
        <v>744</v>
      </c>
      <c r="C745" s="8" t="s">
        <v>626</v>
      </c>
      <c r="D745" s="8"/>
      <c r="E745" s="102" t="n">
        <v>0.375</v>
      </c>
      <c r="F745" s="102" t="n">
        <v>0.375</v>
      </c>
      <c r="G745" s="8" t="s">
        <v>798</v>
      </c>
      <c r="H745" s="8" t="s">
        <v>798</v>
      </c>
      <c r="I745" s="19" t="n">
        <v>957000</v>
      </c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customFormat="false" ht="15.75" hidden="true" customHeight="false" outlineLevel="0" collapsed="false">
      <c r="A746" s="104" t="n">
        <v>43205</v>
      </c>
      <c r="B746" s="8" t="s">
        <v>745</v>
      </c>
      <c r="C746" s="8" t="s">
        <v>626</v>
      </c>
      <c r="D746" s="8"/>
      <c r="E746" s="102" t="n">
        <v>0.375</v>
      </c>
      <c r="F746" s="102" t="n">
        <v>0.375</v>
      </c>
      <c r="G746" s="8" t="s">
        <v>799</v>
      </c>
      <c r="H746" s="8" t="s">
        <v>799</v>
      </c>
      <c r="I746" s="19" t="n">
        <v>340000</v>
      </c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customFormat="false" ht="15.75" hidden="true" customHeight="false" outlineLevel="0" collapsed="false">
      <c r="A747" s="104" t="n">
        <v>43206</v>
      </c>
      <c r="B747" s="8" t="s">
        <v>747</v>
      </c>
      <c r="C747" s="8" t="s">
        <v>626</v>
      </c>
      <c r="D747" s="8"/>
      <c r="E747" s="102" t="n">
        <v>0.604166666666667</v>
      </c>
      <c r="F747" s="102" t="n">
        <v>0.604166666666667</v>
      </c>
      <c r="G747" s="8" t="s">
        <v>798</v>
      </c>
      <c r="H747" s="8" t="s">
        <v>798</v>
      </c>
      <c r="I747" s="19" t="n">
        <v>279000</v>
      </c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customFormat="false" ht="15.75" hidden="true" customHeight="false" outlineLevel="0" collapsed="false">
      <c r="A748" s="104" t="n">
        <v>43207</v>
      </c>
      <c r="B748" s="8" t="s">
        <v>749</v>
      </c>
      <c r="C748" s="8" t="s">
        <v>626</v>
      </c>
      <c r="D748" s="8"/>
      <c r="E748" s="102" t="n">
        <v>0.604166666666667</v>
      </c>
      <c r="F748" s="102" t="n">
        <v>0.604166666666667</v>
      </c>
      <c r="G748" s="8" t="s">
        <v>798</v>
      </c>
      <c r="H748" s="8" t="s">
        <v>798</v>
      </c>
      <c r="I748" s="19" t="n">
        <v>264000</v>
      </c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customFormat="false" ht="15.75" hidden="true" customHeight="false" outlineLevel="0" collapsed="false">
      <c r="A749" s="104" t="n">
        <v>43208</v>
      </c>
      <c r="B749" s="8" t="s">
        <v>750</v>
      </c>
      <c r="C749" s="8" t="s">
        <v>626</v>
      </c>
      <c r="D749" s="8"/>
      <c r="E749" s="102" t="n">
        <v>0.604166666666667</v>
      </c>
      <c r="F749" s="102" t="n">
        <v>0.604166666666667</v>
      </c>
      <c r="G749" s="8" t="s">
        <v>798</v>
      </c>
      <c r="H749" s="8" t="s">
        <v>798</v>
      </c>
      <c r="I749" s="19" t="n">
        <v>335000</v>
      </c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customFormat="false" ht="15.75" hidden="false" customHeight="false" outlineLevel="0" collapsed="false">
      <c r="A750" s="104" t="n">
        <v>43209</v>
      </c>
      <c r="B750" s="8" t="s">
        <v>751</v>
      </c>
      <c r="C750" s="8" t="s">
        <v>626</v>
      </c>
      <c r="D750" s="8"/>
      <c r="E750" s="102" t="n">
        <v>0.604166666666667</v>
      </c>
      <c r="F750" s="102" t="n">
        <v>0.604166666666667</v>
      </c>
      <c r="G750" s="8" t="s">
        <v>798</v>
      </c>
      <c r="H750" s="8" t="s">
        <v>798</v>
      </c>
      <c r="I750" s="19" t="n">
        <v>167000</v>
      </c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customFormat="false" ht="15.75" hidden="true" customHeight="false" outlineLevel="0" collapsed="false">
      <c r="A751" s="104" t="n">
        <v>43210</v>
      </c>
      <c r="B751" s="8" t="s">
        <v>743</v>
      </c>
      <c r="C751" s="8" t="s">
        <v>626</v>
      </c>
      <c r="D751" s="8"/>
      <c r="E751" s="102" t="n">
        <v>0.625</v>
      </c>
      <c r="F751" s="102" t="n">
        <v>0.625</v>
      </c>
      <c r="G751" s="8" t="s">
        <v>797</v>
      </c>
      <c r="H751" s="8" t="s">
        <v>797</v>
      </c>
      <c r="I751" s="19" t="n">
        <v>536000</v>
      </c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customFormat="false" ht="15.75" hidden="true" customHeight="false" outlineLevel="0" collapsed="false">
      <c r="A752" s="104" t="n">
        <v>43211</v>
      </c>
      <c r="B752" s="8" t="s">
        <v>744</v>
      </c>
      <c r="C752" s="8" t="s">
        <v>626</v>
      </c>
      <c r="D752" s="8"/>
      <c r="E752" s="102" t="n">
        <v>0.375</v>
      </c>
      <c r="F752" s="102" t="n">
        <v>0.375</v>
      </c>
      <c r="G752" s="8" t="s">
        <v>798</v>
      </c>
      <c r="H752" s="8" t="s">
        <v>798</v>
      </c>
      <c r="I752" s="19" t="n">
        <v>1172000</v>
      </c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customFormat="false" ht="15.75" hidden="true" customHeight="false" outlineLevel="0" collapsed="false">
      <c r="A753" s="104" t="n">
        <v>43212</v>
      </c>
      <c r="B753" s="8" t="s">
        <v>745</v>
      </c>
      <c r="C753" s="8" t="s">
        <v>626</v>
      </c>
      <c r="D753" s="8"/>
      <c r="E753" s="102" t="n">
        <v>0.375</v>
      </c>
      <c r="F753" s="102" t="n">
        <v>0.375</v>
      </c>
      <c r="G753" s="8" t="s">
        <v>799</v>
      </c>
      <c r="H753" s="8" t="s">
        <v>799</v>
      </c>
      <c r="I753" s="19" t="n">
        <v>429000</v>
      </c>
      <c r="J753" s="8"/>
      <c r="K753" s="19" t="n">
        <f aca="false">AVERAGE(I277:I753)</f>
        <v>506713.3333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customFormat="false" ht="15.75" hidden="true" customHeight="false" outlineLevel="0" collapsed="false">
      <c r="A754" s="104" t="n">
        <v>43213</v>
      </c>
      <c r="B754" s="8" t="s">
        <v>747</v>
      </c>
      <c r="C754" s="8" t="s">
        <v>626</v>
      </c>
      <c r="D754" s="8"/>
      <c r="E754" s="102" t="n">
        <v>0.604166666666667</v>
      </c>
      <c r="F754" s="102" t="n">
        <v>0.604166666666667</v>
      </c>
      <c r="G754" s="8" t="s">
        <v>798</v>
      </c>
      <c r="H754" s="8" t="s">
        <v>798</v>
      </c>
      <c r="I754" s="19" t="n">
        <v>481000</v>
      </c>
      <c r="J754" s="8"/>
      <c r="K754" s="8" t="n">
        <f aca="false">MIN(I732:I753)</f>
        <v>154000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customFormat="false" ht="15.75" hidden="true" customHeight="false" outlineLevel="0" collapsed="false">
      <c r="A755" s="104" t="n">
        <v>43214</v>
      </c>
      <c r="B755" s="8" t="s">
        <v>749</v>
      </c>
      <c r="C755" s="8" t="s">
        <v>626</v>
      </c>
      <c r="D755" s="8"/>
      <c r="E755" s="102" t="n">
        <v>0.604166666666667</v>
      </c>
      <c r="F755" s="102" t="n">
        <v>0.604166666666667</v>
      </c>
      <c r="G755" s="8" t="s">
        <v>798</v>
      </c>
      <c r="H755" s="8" t="s">
        <v>798</v>
      </c>
      <c r="I755" s="19" t="n">
        <v>770000</v>
      </c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customFormat="false" ht="15.75" hidden="true" customHeight="false" outlineLevel="0" collapsed="false">
      <c r="A756" s="104" t="n">
        <v>43215</v>
      </c>
      <c r="B756" s="8" t="s">
        <v>750</v>
      </c>
      <c r="C756" s="8" t="s">
        <v>626</v>
      </c>
      <c r="D756" s="8"/>
      <c r="E756" s="102" t="n">
        <v>0.604166666666667</v>
      </c>
      <c r="F756" s="102" t="n">
        <v>0.604166666666667</v>
      </c>
      <c r="G756" s="8" t="s">
        <v>798</v>
      </c>
      <c r="H756" s="8" t="s">
        <v>798</v>
      </c>
      <c r="I756" s="19" t="n">
        <v>655000</v>
      </c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customFormat="false" ht="15.75" hidden="false" customHeight="false" outlineLevel="0" collapsed="false">
      <c r="A757" s="104" t="n">
        <v>43216</v>
      </c>
      <c r="B757" s="8" t="s">
        <v>751</v>
      </c>
      <c r="C757" s="8" t="s">
        <v>626</v>
      </c>
      <c r="D757" s="8"/>
      <c r="E757" s="102" t="n">
        <v>0.604166666666667</v>
      </c>
      <c r="F757" s="102" t="n">
        <v>0.604166666666667</v>
      </c>
      <c r="G757" s="8" t="s">
        <v>798</v>
      </c>
      <c r="H757" s="8" t="s">
        <v>798</v>
      </c>
      <c r="I757" s="19" t="n">
        <v>362000</v>
      </c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customFormat="false" ht="15.75" hidden="true" customHeight="false" outlineLevel="0" collapsed="false">
      <c r="A758" s="104" t="n">
        <v>43217</v>
      </c>
      <c r="B758" s="8" t="s">
        <v>743</v>
      </c>
      <c r="C758" s="8" t="s">
        <v>626</v>
      </c>
      <c r="D758" s="8"/>
      <c r="E758" s="102" t="n">
        <v>0.625</v>
      </c>
      <c r="F758" s="102" t="n">
        <v>0.625</v>
      </c>
      <c r="G758" s="8" t="s">
        <v>797</v>
      </c>
      <c r="H758" s="8" t="s">
        <v>797</v>
      </c>
      <c r="I758" s="19" t="n">
        <v>812000</v>
      </c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customFormat="false" ht="15.75" hidden="true" customHeight="false" outlineLevel="0" collapsed="false">
      <c r="A759" s="104" t="n">
        <v>43218</v>
      </c>
      <c r="B759" s="8" t="s">
        <v>744</v>
      </c>
      <c r="C759" s="8" t="s">
        <v>626</v>
      </c>
      <c r="D759" s="8"/>
      <c r="E759" s="102" t="n">
        <v>0.375</v>
      </c>
      <c r="F759" s="102" t="n">
        <v>0.375</v>
      </c>
      <c r="G759" s="8" t="s">
        <v>800</v>
      </c>
      <c r="H759" s="8" t="s">
        <v>800</v>
      </c>
      <c r="I759" s="19" t="n">
        <v>513000</v>
      </c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customFormat="false" ht="15.75" hidden="true" customHeight="false" outlineLevel="0" collapsed="false">
      <c r="A760" s="104" t="n">
        <v>43219</v>
      </c>
      <c r="B760" s="8" t="s">
        <v>745</v>
      </c>
      <c r="C760" s="8" t="s">
        <v>626</v>
      </c>
      <c r="D760" s="8"/>
      <c r="E760" s="102" t="n">
        <v>0.375</v>
      </c>
      <c r="F760" s="102" t="n">
        <v>0.375</v>
      </c>
      <c r="G760" s="8" t="s">
        <v>801</v>
      </c>
      <c r="H760" s="8" t="s">
        <v>801</v>
      </c>
      <c r="I760" s="19" t="n">
        <v>541000</v>
      </c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customFormat="false" ht="15.75" hidden="true" customHeight="false" outlineLevel="0" collapsed="false">
      <c r="A761" s="104" t="n">
        <v>43220</v>
      </c>
      <c r="B761" s="8" t="s">
        <v>747</v>
      </c>
      <c r="C761" s="8" t="s">
        <v>626</v>
      </c>
      <c r="D761" s="8"/>
      <c r="E761" s="102" t="n">
        <v>0.604166666666667</v>
      </c>
      <c r="F761" s="102" t="n">
        <v>0.604166666666667</v>
      </c>
      <c r="G761" s="8" t="s">
        <v>800</v>
      </c>
      <c r="H761" s="8" t="s">
        <v>800</v>
      </c>
      <c r="I761" s="19" t="n">
        <v>204000</v>
      </c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customFormat="false" ht="15.75" hidden="true" customHeight="false" outlineLevel="0" collapsed="false">
      <c r="A762" s="104" t="n">
        <v>43221</v>
      </c>
      <c r="B762" s="8" t="s">
        <v>749</v>
      </c>
      <c r="C762" s="8" t="s">
        <v>626</v>
      </c>
      <c r="D762" s="8"/>
      <c r="E762" s="102" t="n">
        <v>0.604166666666667</v>
      </c>
      <c r="F762" s="102" t="n">
        <v>0.604166666666667</v>
      </c>
      <c r="G762" s="8" t="s">
        <v>800</v>
      </c>
      <c r="H762" s="8" t="s">
        <v>800</v>
      </c>
      <c r="I762" s="19" t="n">
        <v>677000</v>
      </c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customFormat="false" ht="15.75" hidden="true" customHeight="false" outlineLevel="0" collapsed="false">
      <c r="A763" s="104" t="n">
        <v>43222</v>
      </c>
      <c r="B763" s="8" t="s">
        <v>750</v>
      </c>
      <c r="C763" s="8" t="s">
        <v>626</v>
      </c>
      <c r="D763" s="8"/>
      <c r="E763" s="102" t="n">
        <v>0.604166666666667</v>
      </c>
      <c r="F763" s="102" t="n">
        <v>0.604166666666667</v>
      </c>
      <c r="G763" s="8" t="s">
        <v>800</v>
      </c>
      <c r="H763" s="8" t="s">
        <v>800</v>
      </c>
      <c r="I763" s="19" t="n">
        <v>991000</v>
      </c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customFormat="false" ht="15.75" hidden="false" customHeight="false" outlineLevel="0" collapsed="false">
      <c r="A764" s="104" t="n">
        <v>43223</v>
      </c>
      <c r="B764" s="8" t="s">
        <v>751</v>
      </c>
      <c r="C764" s="8" t="s">
        <v>626</v>
      </c>
      <c r="D764" s="8"/>
      <c r="E764" s="102" t="n">
        <v>0.604166666666667</v>
      </c>
      <c r="F764" s="102" t="n">
        <v>0.604166666666667</v>
      </c>
      <c r="G764" s="8" t="s">
        <v>800</v>
      </c>
      <c r="H764" s="8" t="s">
        <v>800</v>
      </c>
      <c r="I764" s="19" t="n">
        <v>573000</v>
      </c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customFormat="false" ht="15.75" hidden="true" customHeight="false" outlineLevel="0" collapsed="false">
      <c r="A765" s="104" t="n">
        <v>43224</v>
      </c>
      <c r="B765" s="8" t="s">
        <v>743</v>
      </c>
      <c r="C765" s="8" t="s">
        <v>626</v>
      </c>
      <c r="D765" s="8"/>
      <c r="E765" s="102" t="n">
        <v>0.625</v>
      </c>
      <c r="F765" s="102" t="n">
        <v>0.625</v>
      </c>
      <c r="G765" s="8" t="s">
        <v>802</v>
      </c>
      <c r="H765" s="8" t="s">
        <v>802</v>
      </c>
      <c r="I765" s="19" t="n">
        <v>366000</v>
      </c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customFormat="false" ht="15.75" hidden="true" customHeight="false" outlineLevel="0" collapsed="false">
      <c r="A766" s="104" t="n">
        <v>43225</v>
      </c>
      <c r="B766" s="8" t="s">
        <v>744</v>
      </c>
      <c r="C766" s="8" t="s">
        <v>626</v>
      </c>
      <c r="D766" s="8"/>
      <c r="E766" s="102" t="n">
        <v>0.375</v>
      </c>
      <c r="F766" s="102" t="n">
        <v>0.375</v>
      </c>
      <c r="G766" s="8" t="s">
        <v>800</v>
      </c>
      <c r="H766" s="8" t="s">
        <v>800</v>
      </c>
      <c r="I766" s="19" t="n">
        <v>239000</v>
      </c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customFormat="false" ht="15.75" hidden="true" customHeight="false" outlineLevel="0" collapsed="false">
      <c r="A767" s="104" t="n">
        <v>43226</v>
      </c>
      <c r="B767" s="8" t="s">
        <v>745</v>
      </c>
      <c r="C767" s="8" t="s">
        <v>626</v>
      </c>
      <c r="D767" s="8"/>
      <c r="E767" s="102" t="n">
        <v>0.375</v>
      </c>
      <c r="F767" s="102" t="n">
        <v>0.375</v>
      </c>
      <c r="G767" s="8" t="s">
        <v>801</v>
      </c>
      <c r="H767" s="8" t="s">
        <v>801</v>
      </c>
      <c r="I767" s="19" t="n">
        <v>625000</v>
      </c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customFormat="false" ht="15.75" hidden="true" customHeight="false" outlineLevel="0" collapsed="false">
      <c r="A768" s="104" t="n">
        <v>43227</v>
      </c>
      <c r="B768" s="8" t="s">
        <v>747</v>
      </c>
      <c r="C768" s="8" t="s">
        <v>626</v>
      </c>
      <c r="D768" s="8"/>
      <c r="E768" s="102" t="n">
        <v>0.604166666666667</v>
      </c>
      <c r="F768" s="102" t="n">
        <v>0.604166666666667</v>
      </c>
      <c r="G768" s="8" t="s">
        <v>800</v>
      </c>
      <c r="H768" s="8" t="s">
        <v>800</v>
      </c>
      <c r="I768" s="19" t="n">
        <v>365000</v>
      </c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customFormat="false" ht="15.75" hidden="true" customHeight="false" outlineLevel="0" collapsed="false">
      <c r="A769" s="104" t="n">
        <v>43228</v>
      </c>
      <c r="B769" s="8" t="s">
        <v>749</v>
      </c>
      <c r="C769" s="8" t="s">
        <v>626</v>
      </c>
      <c r="D769" s="8"/>
      <c r="E769" s="102" t="n">
        <v>0.604166666666667</v>
      </c>
      <c r="F769" s="102" t="n">
        <v>0.604166666666667</v>
      </c>
      <c r="G769" s="8" t="s">
        <v>800</v>
      </c>
      <c r="H769" s="8" t="s">
        <v>800</v>
      </c>
      <c r="I769" s="19" t="n">
        <v>255000</v>
      </c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customFormat="false" ht="15.75" hidden="true" customHeight="false" outlineLevel="0" collapsed="false">
      <c r="A770" s="104" t="n">
        <v>43229</v>
      </c>
      <c r="B770" s="8" t="s">
        <v>750</v>
      </c>
      <c r="C770" s="8" t="s">
        <v>626</v>
      </c>
      <c r="D770" s="8"/>
      <c r="E770" s="102" t="n">
        <v>0.604166666666667</v>
      </c>
      <c r="F770" s="102" t="n">
        <v>0.604166666666667</v>
      </c>
      <c r="G770" s="8" t="s">
        <v>800</v>
      </c>
      <c r="H770" s="8" t="s">
        <v>800</v>
      </c>
      <c r="I770" s="19" t="n">
        <v>372000</v>
      </c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customFormat="false" ht="15.75" hidden="false" customHeight="false" outlineLevel="0" collapsed="false">
      <c r="A771" s="104" t="n">
        <v>43230</v>
      </c>
      <c r="B771" s="8" t="s">
        <v>751</v>
      </c>
      <c r="C771" s="8" t="s">
        <v>626</v>
      </c>
      <c r="D771" s="8"/>
      <c r="E771" s="102" t="n">
        <v>0.604166666666667</v>
      </c>
      <c r="F771" s="102" t="n">
        <v>0.604166666666667</v>
      </c>
      <c r="G771" s="8" t="s">
        <v>800</v>
      </c>
      <c r="H771" s="8" t="s">
        <v>800</v>
      </c>
      <c r="I771" s="19" t="n">
        <v>723000</v>
      </c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customFormat="false" ht="15.75" hidden="true" customHeight="false" outlineLevel="0" collapsed="false">
      <c r="A772" s="104" t="n">
        <v>43231</v>
      </c>
      <c r="B772" s="8" t="s">
        <v>743</v>
      </c>
      <c r="C772" s="8" t="s">
        <v>626</v>
      </c>
      <c r="D772" s="8"/>
      <c r="E772" s="102" t="n">
        <v>0.625</v>
      </c>
      <c r="F772" s="102" t="n">
        <v>0.625</v>
      </c>
      <c r="G772" s="8" t="s">
        <v>803</v>
      </c>
      <c r="H772" s="8" t="s">
        <v>803</v>
      </c>
      <c r="I772" s="19" t="n">
        <v>366000</v>
      </c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customFormat="false" ht="15.75" hidden="true" customHeight="false" outlineLevel="0" collapsed="false">
      <c r="A773" s="104" t="n">
        <v>43232</v>
      </c>
      <c r="B773" s="8" t="s">
        <v>744</v>
      </c>
      <c r="C773" s="8" t="s">
        <v>626</v>
      </c>
      <c r="D773" s="8"/>
      <c r="E773" s="102" t="n">
        <v>0.375</v>
      </c>
      <c r="F773" s="102" t="n">
        <v>0.375</v>
      </c>
      <c r="G773" s="8" t="s">
        <v>800</v>
      </c>
      <c r="H773" s="8" t="s">
        <v>800</v>
      </c>
      <c r="I773" s="19" t="n">
        <v>404000</v>
      </c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customFormat="false" ht="15.75" hidden="true" customHeight="false" outlineLevel="0" collapsed="false">
      <c r="A774" s="104" t="n">
        <v>43233</v>
      </c>
      <c r="B774" s="8" t="s">
        <v>745</v>
      </c>
      <c r="C774" s="8" t="s">
        <v>626</v>
      </c>
      <c r="D774" s="8"/>
      <c r="E774" s="102" t="n">
        <v>0.375</v>
      </c>
      <c r="F774" s="102" t="n">
        <v>0.375</v>
      </c>
      <c r="G774" s="8" t="s">
        <v>801</v>
      </c>
      <c r="H774" s="8" t="s">
        <v>801</v>
      </c>
      <c r="I774" s="19" t="n">
        <v>553000</v>
      </c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customFormat="false" ht="15.75" hidden="true" customHeight="false" outlineLevel="0" collapsed="false">
      <c r="A775" s="104" t="n">
        <v>43234</v>
      </c>
      <c r="B775" s="8" t="s">
        <v>747</v>
      </c>
      <c r="C775" s="8" t="s">
        <v>626</v>
      </c>
      <c r="D775" s="8"/>
      <c r="E775" s="102" t="n">
        <v>0.604166666666667</v>
      </c>
      <c r="F775" s="102" t="n">
        <v>0.604166666666667</v>
      </c>
      <c r="G775" s="8" t="s">
        <v>800</v>
      </c>
      <c r="H775" s="8" t="s">
        <v>800</v>
      </c>
      <c r="I775" s="19" t="n">
        <v>329000</v>
      </c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customFormat="false" ht="15.75" hidden="true" customHeight="false" outlineLevel="0" collapsed="false">
      <c r="A776" s="104" t="n">
        <v>43235</v>
      </c>
      <c r="B776" s="8" t="s">
        <v>749</v>
      </c>
      <c r="C776" s="8" t="s">
        <v>626</v>
      </c>
      <c r="D776" s="8"/>
      <c r="E776" s="102" t="n">
        <v>0.604166666666667</v>
      </c>
      <c r="F776" s="102" t="n">
        <v>0.604166666666667</v>
      </c>
      <c r="G776" s="8" t="s">
        <v>800</v>
      </c>
      <c r="H776" s="8" t="s">
        <v>800</v>
      </c>
      <c r="I776" s="19" t="n">
        <v>459000</v>
      </c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customFormat="false" ht="15.75" hidden="true" customHeight="false" outlineLevel="0" collapsed="false">
      <c r="A777" s="104" t="n">
        <v>43236</v>
      </c>
      <c r="B777" s="8" t="s">
        <v>750</v>
      </c>
      <c r="C777" s="8" t="s">
        <v>626</v>
      </c>
      <c r="D777" s="8"/>
      <c r="E777" s="102" t="n">
        <v>0.604166666666667</v>
      </c>
      <c r="F777" s="102" t="n">
        <v>0.604166666666667</v>
      </c>
      <c r="G777" s="8" t="s">
        <v>800</v>
      </c>
      <c r="H777" s="8" t="s">
        <v>800</v>
      </c>
      <c r="I777" s="19" t="n">
        <v>79000</v>
      </c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customFormat="false" ht="15.75" hidden="false" customHeight="false" outlineLevel="0" collapsed="false">
      <c r="A778" s="104" t="n">
        <v>43237</v>
      </c>
      <c r="B778" s="8" t="s">
        <v>751</v>
      </c>
      <c r="C778" s="8" t="s">
        <v>626</v>
      </c>
      <c r="D778" s="8"/>
      <c r="E778" s="102" t="n">
        <v>0.604166666666667</v>
      </c>
      <c r="F778" s="102" t="n">
        <v>0.604166666666667</v>
      </c>
      <c r="G778" s="8" t="s">
        <v>800</v>
      </c>
      <c r="H778" s="8" t="s">
        <v>800</v>
      </c>
      <c r="I778" s="19" t="n">
        <v>399000</v>
      </c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customFormat="false" ht="15.75" hidden="true" customHeight="false" outlineLevel="0" collapsed="false">
      <c r="A779" s="104" t="n">
        <v>43238</v>
      </c>
      <c r="B779" s="8" t="s">
        <v>743</v>
      </c>
      <c r="C779" s="8" t="s">
        <v>626</v>
      </c>
      <c r="D779" s="8"/>
      <c r="E779" s="102" t="n">
        <v>0.625</v>
      </c>
      <c r="F779" s="102" t="n">
        <v>0.625</v>
      </c>
      <c r="G779" s="8" t="s">
        <v>803</v>
      </c>
      <c r="H779" s="8" t="s">
        <v>803</v>
      </c>
      <c r="I779" s="19" t="n">
        <v>359000</v>
      </c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customFormat="false" ht="15.75" hidden="true" customHeight="false" outlineLevel="0" collapsed="false">
      <c r="A780" s="104" t="n">
        <v>43239</v>
      </c>
      <c r="B780" s="8" t="s">
        <v>744</v>
      </c>
      <c r="C780" s="8" t="s">
        <v>626</v>
      </c>
      <c r="D780" s="8"/>
      <c r="E780" s="102" t="n">
        <v>0.375</v>
      </c>
      <c r="F780" s="102" t="n">
        <v>0.375</v>
      </c>
      <c r="G780" s="8" t="s">
        <v>804</v>
      </c>
      <c r="H780" s="8" t="s">
        <v>804</v>
      </c>
      <c r="I780" s="19" t="n">
        <v>516000</v>
      </c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customFormat="false" ht="15.75" hidden="true" customHeight="false" outlineLevel="0" collapsed="false">
      <c r="A781" s="104" t="n">
        <v>43240</v>
      </c>
      <c r="B781" s="8" t="s">
        <v>745</v>
      </c>
      <c r="C781" s="8" t="s">
        <v>626</v>
      </c>
      <c r="D781" s="8"/>
      <c r="E781" s="102" t="n">
        <v>0.375</v>
      </c>
      <c r="F781" s="102" t="n">
        <v>0.375</v>
      </c>
      <c r="G781" s="8" t="s">
        <v>805</v>
      </c>
      <c r="H781" s="8" t="s">
        <v>805</v>
      </c>
      <c r="I781" s="19" t="n">
        <v>519000</v>
      </c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customFormat="false" ht="15.75" hidden="true" customHeight="false" outlineLevel="0" collapsed="false">
      <c r="A782" s="104" t="n">
        <v>43241</v>
      </c>
      <c r="B782" s="8" t="s">
        <v>747</v>
      </c>
      <c r="C782" s="8" t="s">
        <v>626</v>
      </c>
      <c r="D782" s="8"/>
      <c r="E782" s="102" t="n">
        <v>0.604166666666667</v>
      </c>
      <c r="F782" s="102" t="n">
        <v>0.604166666666667</v>
      </c>
      <c r="G782" s="8" t="s">
        <v>804</v>
      </c>
      <c r="H782" s="8" t="s">
        <v>804</v>
      </c>
      <c r="I782" s="19" t="n">
        <v>659000</v>
      </c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customFormat="false" ht="15.75" hidden="true" customHeight="false" outlineLevel="0" collapsed="false">
      <c r="A783" s="104" t="n">
        <v>43242</v>
      </c>
      <c r="B783" s="8" t="s">
        <v>749</v>
      </c>
      <c r="C783" s="8" t="s">
        <v>626</v>
      </c>
      <c r="D783" s="8"/>
      <c r="E783" s="102" t="n">
        <v>0.604166666666667</v>
      </c>
      <c r="F783" s="102" t="n">
        <v>0.604166666666667</v>
      </c>
      <c r="G783" s="8" t="s">
        <v>804</v>
      </c>
      <c r="H783" s="8" t="s">
        <v>804</v>
      </c>
      <c r="I783" s="19" t="n">
        <v>489000</v>
      </c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customFormat="false" ht="15.75" hidden="true" customHeight="false" outlineLevel="0" collapsed="false">
      <c r="A784" s="104" t="n">
        <v>43243</v>
      </c>
      <c r="B784" s="8" t="s">
        <v>750</v>
      </c>
      <c r="C784" s="8" t="s">
        <v>626</v>
      </c>
      <c r="D784" s="8"/>
      <c r="E784" s="102" t="n">
        <v>0.604166666666667</v>
      </c>
      <c r="F784" s="102" t="n">
        <v>0.604166666666667</v>
      </c>
      <c r="G784" s="8" t="s">
        <v>804</v>
      </c>
      <c r="H784" s="8" t="s">
        <v>804</v>
      </c>
      <c r="I784" s="19" t="n">
        <v>62000</v>
      </c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customFormat="false" ht="15.75" hidden="false" customHeight="false" outlineLevel="0" collapsed="false">
      <c r="A785" s="104" t="n">
        <v>43244</v>
      </c>
      <c r="B785" s="8" t="s">
        <v>751</v>
      </c>
      <c r="C785" s="8" t="s">
        <v>626</v>
      </c>
      <c r="D785" s="8"/>
      <c r="E785" s="102" t="n">
        <v>0.604166666666667</v>
      </c>
      <c r="F785" s="102" t="n">
        <v>0.604166666666667</v>
      </c>
      <c r="G785" s="8" t="s">
        <v>804</v>
      </c>
      <c r="H785" s="8" t="s">
        <v>804</v>
      </c>
      <c r="I785" s="19" t="n">
        <v>406000</v>
      </c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customFormat="false" ht="15.75" hidden="true" customHeight="false" outlineLevel="0" collapsed="false">
      <c r="A786" s="104" t="n">
        <v>43245</v>
      </c>
      <c r="B786" s="8" t="s">
        <v>743</v>
      </c>
      <c r="C786" s="8" t="s">
        <v>626</v>
      </c>
      <c r="D786" s="8"/>
      <c r="E786" s="102" t="n">
        <v>0.625</v>
      </c>
      <c r="F786" s="102" t="n">
        <v>0.625</v>
      </c>
      <c r="G786" s="8" t="s">
        <v>803</v>
      </c>
      <c r="H786" s="8" t="s">
        <v>803</v>
      </c>
      <c r="I786" s="19" t="n">
        <v>223000</v>
      </c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customFormat="false" ht="15.75" hidden="true" customHeight="false" outlineLevel="0" collapsed="false">
      <c r="A787" s="104" t="n">
        <v>43246</v>
      </c>
      <c r="B787" s="8" t="s">
        <v>744</v>
      </c>
      <c r="C787" s="8" t="s">
        <v>626</v>
      </c>
      <c r="D787" s="8"/>
      <c r="E787" s="102" t="n">
        <v>0.375</v>
      </c>
      <c r="F787" s="102" t="n">
        <v>0.375</v>
      </c>
      <c r="G787" s="8" t="s">
        <v>804</v>
      </c>
      <c r="H787" s="8" t="s">
        <v>804</v>
      </c>
      <c r="I787" s="19" t="n">
        <v>557000</v>
      </c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customFormat="false" ht="15.75" hidden="true" customHeight="false" outlineLevel="0" collapsed="false">
      <c r="A788" s="104" t="n">
        <v>43247</v>
      </c>
      <c r="B788" s="8" t="s">
        <v>745</v>
      </c>
      <c r="C788" s="8" t="s">
        <v>626</v>
      </c>
      <c r="D788" s="8"/>
      <c r="E788" s="102" t="n">
        <v>0.375</v>
      </c>
      <c r="F788" s="102" t="n">
        <v>0.375</v>
      </c>
      <c r="G788" s="8" t="s">
        <v>805</v>
      </c>
      <c r="H788" s="8" t="s">
        <v>805</v>
      </c>
      <c r="I788" s="19" t="n">
        <v>653000</v>
      </c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customFormat="false" ht="15.75" hidden="true" customHeight="false" outlineLevel="0" collapsed="false">
      <c r="A789" s="104" t="n">
        <v>43248</v>
      </c>
      <c r="B789" s="8" t="s">
        <v>747</v>
      </c>
      <c r="C789" s="8" t="s">
        <v>626</v>
      </c>
      <c r="D789" s="8"/>
      <c r="E789" s="102" t="n">
        <v>0.604166666666667</v>
      </c>
      <c r="F789" s="102" t="n">
        <v>0.604166666666667</v>
      </c>
      <c r="G789" s="8" t="s">
        <v>804</v>
      </c>
      <c r="H789" s="8" t="s">
        <v>804</v>
      </c>
      <c r="I789" s="19" t="n">
        <v>453000</v>
      </c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customFormat="false" ht="15.75" hidden="true" customHeight="false" outlineLevel="0" collapsed="false">
      <c r="A790" s="104" t="n">
        <v>43249</v>
      </c>
      <c r="B790" s="8" t="s">
        <v>749</v>
      </c>
      <c r="C790" s="8" t="s">
        <v>626</v>
      </c>
      <c r="D790" s="8"/>
      <c r="E790" s="102" t="n">
        <v>0.604166666666667</v>
      </c>
      <c r="F790" s="102" t="n">
        <v>0.604166666666667</v>
      </c>
      <c r="G790" s="8" t="s">
        <v>804</v>
      </c>
      <c r="H790" s="8" t="s">
        <v>804</v>
      </c>
      <c r="I790" s="19" t="n">
        <v>365000</v>
      </c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customFormat="false" ht="15.75" hidden="true" customHeight="false" outlineLevel="0" collapsed="false">
      <c r="A791" s="104" t="n">
        <v>43250</v>
      </c>
      <c r="B791" s="8" t="s">
        <v>750</v>
      </c>
      <c r="C791" s="8" t="s">
        <v>626</v>
      </c>
      <c r="D791" s="8"/>
      <c r="E791" s="102" t="n">
        <v>0.604166666666667</v>
      </c>
      <c r="F791" s="102" t="n">
        <v>0.604166666666667</v>
      </c>
      <c r="G791" s="8" t="s">
        <v>804</v>
      </c>
      <c r="H791" s="8" t="s">
        <v>804</v>
      </c>
      <c r="I791" s="19" t="n">
        <v>173000</v>
      </c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customFormat="false" ht="15.75" hidden="false" customHeight="false" outlineLevel="0" collapsed="false">
      <c r="A792" s="104" t="n">
        <v>43251</v>
      </c>
      <c r="B792" s="8" t="s">
        <v>751</v>
      </c>
      <c r="C792" s="8" t="s">
        <v>626</v>
      </c>
      <c r="D792" s="8"/>
      <c r="E792" s="102" t="n">
        <v>0.604166666666667</v>
      </c>
      <c r="F792" s="102" t="n">
        <v>0.604166666666667</v>
      </c>
      <c r="G792" s="8" t="s">
        <v>804</v>
      </c>
      <c r="H792" s="8" t="s">
        <v>804</v>
      </c>
      <c r="I792" s="19" t="n">
        <v>183000</v>
      </c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customFormat="false" ht="15.75" hidden="true" customHeight="false" outlineLevel="0" collapsed="false">
      <c r="A793" s="104" t="n">
        <v>43252</v>
      </c>
      <c r="B793" s="8" t="s">
        <v>743</v>
      </c>
      <c r="C793" s="8" t="s">
        <v>626</v>
      </c>
      <c r="D793" s="8"/>
      <c r="E793" s="102" t="n">
        <v>0.625</v>
      </c>
      <c r="F793" s="102" t="n">
        <v>0.625</v>
      </c>
      <c r="G793" s="8" t="s">
        <v>806</v>
      </c>
      <c r="H793" s="8" t="s">
        <v>806</v>
      </c>
      <c r="I793" s="19" t="n">
        <v>345000</v>
      </c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customFormat="false" ht="15.75" hidden="true" customHeight="false" outlineLevel="0" collapsed="false">
      <c r="A794" s="104" t="n">
        <v>43253</v>
      </c>
      <c r="B794" s="8" t="s">
        <v>744</v>
      </c>
      <c r="C794" s="8" t="s">
        <v>626</v>
      </c>
      <c r="D794" s="8"/>
      <c r="E794" s="102" t="n">
        <v>0.375</v>
      </c>
      <c r="F794" s="102" t="n">
        <v>0.375</v>
      </c>
      <c r="G794" s="8" t="s">
        <v>807</v>
      </c>
      <c r="H794" s="8" t="s">
        <v>807</v>
      </c>
      <c r="I794" s="19" t="n">
        <v>433000</v>
      </c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customFormat="false" ht="15.75" hidden="true" customHeight="false" outlineLevel="0" collapsed="false">
      <c r="A795" s="104" t="n">
        <v>43254</v>
      </c>
      <c r="B795" s="8" t="s">
        <v>745</v>
      </c>
      <c r="C795" s="8" t="s">
        <v>626</v>
      </c>
      <c r="D795" s="8"/>
      <c r="E795" s="102" t="n">
        <v>0.375</v>
      </c>
      <c r="F795" s="102" t="n">
        <v>0.375</v>
      </c>
      <c r="G795" s="8" t="s">
        <v>808</v>
      </c>
      <c r="H795" s="8" t="s">
        <v>808</v>
      </c>
      <c r="I795" s="19" t="n">
        <v>381000</v>
      </c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customFormat="false" ht="15.75" hidden="true" customHeight="false" outlineLevel="0" collapsed="false">
      <c r="A796" s="104" t="n">
        <v>43255</v>
      </c>
      <c r="B796" s="8" t="s">
        <v>747</v>
      </c>
      <c r="C796" s="8" t="s">
        <v>626</v>
      </c>
      <c r="D796" s="8"/>
      <c r="E796" s="102" t="n">
        <v>0.604166666666667</v>
      </c>
      <c r="F796" s="102" t="n">
        <v>0.604166666666667</v>
      </c>
      <c r="G796" s="8" t="s">
        <v>807</v>
      </c>
      <c r="H796" s="8" t="s">
        <v>807</v>
      </c>
      <c r="I796" s="19" t="n">
        <v>343000</v>
      </c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customFormat="false" ht="15.75" hidden="true" customHeight="false" outlineLevel="0" collapsed="false">
      <c r="A797" s="104" t="n">
        <v>43256</v>
      </c>
      <c r="B797" s="8" t="s">
        <v>749</v>
      </c>
      <c r="C797" s="8" t="s">
        <v>626</v>
      </c>
      <c r="D797" s="8"/>
      <c r="E797" s="102" t="n">
        <v>0.604166666666667</v>
      </c>
      <c r="F797" s="102" t="n">
        <v>0.604166666666667</v>
      </c>
      <c r="G797" s="8" t="s">
        <v>807</v>
      </c>
      <c r="H797" s="8" t="s">
        <v>807</v>
      </c>
      <c r="I797" s="19" t="n">
        <v>330000</v>
      </c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customFormat="false" ht="15.75" hidden="true" customHeight="false" outlineLevel="0" collapsed="false">
      <c r="A798" s="104" t="n">
        <v>43257</v>
      </c>
      <c r="B798" s="8" t="s">
        <v>750</v>
      </c>
      <c r="C798" s="8" t="s">
        <v>626</v>
      </c>
      <c r="D798" s="8"/>
      <c r="E798" s="102" t="n">
        <v>0.604166666666667</v>
      </c>
      <c r="F798" s="102" t="n">
        <v>0.604166666666667</v>
      </c>
      <c r="G798" s="8" t="s">
        <v>807</v>
      </c>
      <c r="H798" s="8" t="s">
        <v>807</v>
      </c>
      <c r="I798" s="19" t="n">
        <v>355000</v>
      </c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customFormat="false" ht="15.75" hidden="false" customHeight="false" outlineLevel="0" collapsed="false">
      <c r="A799" s="104" t="n">
        <v>43258</v>
      </c>
      <c r="B799" s="8" t="s">
        <v>751</v>
      </c>
      <c r="C799" s="8" t="s">
        <v>626</v>
      </c>
      <c r="D799" s="8"/>
      <c r="E799" s="102" t="n">
        <v>0.604166666666667</v>
      </c>
      <c r="F799" s="102" t="n">
        <v>0.604166666666667</v>
      </c>
      <c r="G799" s="8" t="s">
        <v>807</v>
      </c>
      <c r="H799" s="8" t="s">
        <v>807</v>
      </c>
      <c r="I799" s="19" t="n">
        <v>323000</v>
      </c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customFormat="false" ht="15.75" hidden="true" customHeight="false" outlineLevel="0" collapsed="false">
      <c r="A800" s="188" t="n">
        <v>43259</v>
      </c>
      <c r="B800" s="8" t="s">
        <v>743</v>
      </c>
      <c r="C800" s="8" t="s">
        <v>626</v>
      </c>
      <c r="D800" s="8"/>
      <c r="E800" s="102" t="n">
        <v>0.625</v>
      </c>
      <c r="F800" s="102" t="n">
        <v>0.625</v>
      </c>
      <c r="G800" s="8" t="s">
        <v>771</v>
      </c>
      <c r="H800" s="8" t="s">
        <v>771</v>
      </c>
      <c r="I800" s="19" t="n">
        <v>155000</v>
      </c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customFormat="false" ht="15.75" hidden="true" customHeight="false" outlineLevel="0" collapsed="false">
      <c r="A801" s="104" t="n">
        <v>43260</v>
      </c>
      <c r="B801" s="8" t="s">
        <v>744</v>
      </c>
      <c r="C801" s="8" t="s">
        <v>626</v>
      </c>
      <c r="D801" s="8"/>
      <c r="E801" s="102" t="n">
        <v>0.375</v>
      </c>
      <c r="F801" s="102" t="n">
        <v>0.375</v>
      </c>
      <c r="G801" s="8" t="s">
        <v>807</v>
      </c>
      <c r="H801" s="8" t="s">
        <v>807</v>
      </c>
      <c r="I801" s="19" t="n">
        <v>421000</v>
      </c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customFormat="false" ht="15.75" hidden="true" customHeight="false" outlineLevel="0" collapsed="false">
      <c r="A802" s="104" t="n">
        <v>43261</v>
      </c>
      <c r="B802" s="8" t="s">
        <v>745</v>
      </c>
      <c r="C802" s="8" t="s">
        <v>626</v>
      </c>
      <c r="D802" s="8"/>
      <c r="E802" s="102" t="n">
        <v>0.375</v>
      </c>
      <c r="F802" s="102" t="n">
        <v>0.375</v>
      </c>
      <c r="G802" s="8" t="s">
        <v>808</v>
      </c>
      <c r="H802" s="8" t="s">
        <v>808</v>
      </c>
      <c r="I802" s="19" t="n">
        <v>476000</v>
      </c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customFormat="false" ht="15.75" hidden="true" customHeight="false" outlineLevel="0" collapsed="false">
      <c r="A803" s="104" t="n">
        <v>43262</v>
      </c>
      <c r="B803" s="8" t="s">
        <v>747</v>
      </c>
      <c r="C803" s="8" t="s">
        <v>626</v>
      </c>
      <c r="D803" s="8"/>
      <c r="E803" s="102" t="n">
        <v>0.604166666666667</v>
      </c>
      <c r="F803" s="102" t="n">
        <v>0.604166666666667</v>
      </c>
      <c r="G803" s="8" t="s">
        <v>807</v>
      </c>
      <c r="H803" s="8" t="s">
        <v>807</v>
      </c>
      <c r="I803" s="19" t="n">
        <v>219000</v>
      </c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customFormat="false" ht="15.75" hidden="true" customHeight="false" outlineLevel="0" collapsed="false">
      <c r="A804" s="104" t="n">
        <v>43263</v>
      </c>
      <c r="B804" s="8" t="s">
        <v>749</v>
      </c>
      <c r="C804" s="8" t="s">
        <v>626</v>
      </c>
      <c r="D804" s="8"/>
      <c r="E804" s="102" t="n">
        <v>0.604166666666667</v>
      </c>
      <c r="F804" s="102" t="n">
        <v>0.604166666666667</v>
      </c>
      <c r="G804" s="8" t="s">
        <v>807</v>
      </c>
      <c r="H804" s="8" t="s">
        <v>807</v>
      </c>
      <c r="I804" s="19" t="n">
        <v>265000</v>
      </c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customFormat="false" ht="15.75" hidden="true" customHeight="false" outlineLevel="0" collapsed="false">
      <c r="A805" s="104" t="n">
        <v>43264</v>
      </c>
      <c r="B805" s="8" t="s">
        <v>750</v>
      </c>
      <c r="C805" s="8" t="s">
        <v>626</v>
      </c>
      <c r="D805" s="8"/>
      <c r="E805" s="102" t="n">
        <v>0.604166666666667</v>
      </c>
      <c r="F805" s="102" t="n">
        <v>0.604166666666667</v>
      </c>
      <c r="G805" s="8" t="s">
        <v>807</v>
      </c>
      <c r="H805" s="8" t="s">
        <v>807</v>
      </c>
      <c r="I805" s="19" t="n">
        <v>299000</v>
      </c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customFormat="false" ht="15.75" hidden="false" customHeight="false" outlineLevel="0" collapsed="false">
      <c r="A806" s="104" t="n">
        <v>43265</v>
      </c>
      <c r="B806" s="8" t="s">
        <v>751</v>
      </c>
      <c r="C806" s="8" t="s">
        <v>626</v>
      </c>
      <c r="D806" s="8"/>
      <c r="E806" s="102" t="n">
        <v>0.604166666666667</v>
      </c>
      <c r="F806" s="102" t="n">
        <v>0.604166666666667</v>
      </c>
      <c r="G806" s="8" t="s">
        <v>807</v>
      </c>
      <c r="H806" s="8" t="s">
        <v>807</v>
      </c>
      <c r="I806" s="19" t="n">
        <v>648000</v>
      </c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customFormat="false" ht="15.75" hidden="true" customHeight="false" outlineLevel="0" collapsed="false">
      <c r="A807" s="104" t="n">
        <v>43266</v>
      </c>
      <c r="B807" s="8" t="s">
        <v>743</v>
      </c>
      <c r="C807" s="8" t="s">
        <v>626</v>
      </c>
      <c r="D807" s="8"/>
      <c r="E807" s="102" t="n">
        <v>0.625</v>
      </c>
      <c r="F807" s="102" t="n">
        <v>0.625</v>
      </c>
      <c r="G807" s="8" t="s">
        <v>771</v>
      </c>
      <c r="H807" s="8" t="s">
        <v>771</v>
      </c>
      <c r="I807" s="19" t="n">
        <v>1193000</v>
      </c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customFormat="false" ht="15.75" hidden="true" customHeight="false" outlineLevel="0" collapsed="false">
      <c r="A808" s="104" t="n">
        <v>43267</v>
      </c>
      <c r="B808" s="8" t="s">
        <v>744</v>
      </c>
      <c r="C808" s="8" t="s">
        <v>626</v>
      </c>
      <c r="D808" s="8"/>
      <c r="E808" s="102" t="n">
        <v>0.375</v>
      </c>
      <c r="F808" s="102" t="n">
        <v>0.375</v>
      </c>
      <c r="G808" s="8" t="s">
        <v>809</v>
      </c>
      <c r="H808" s="8" t="s">
        <v>809</v>
      </c>
      <c r="I808" s="19" t="n">
        <v>401000</v>
      </c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customFormat="false" ht="15.75" hidden="true" customHeight="false" outlineLevel="0" collapsed="false">
      <c r="A809" s="104" t="n">
        <v>43268</v>
      </c>
      <c r="B809" s="8" t="s">
        <v>745</v>
      </c>
      <c r="C809" s="8" t="s">
        <v>626</v>
      </c>
      <c r="D809" s="8"/>
      <c r="E809" s="102" t="n">
        <v>0.375</v>
      </c>
      <c r="F809" s="102" t="n">
        <v>0.375</v>
      </c>
      <c r="G809" s="8" t="s">
        <v>810</v>
      </c>
      <c r="H809" s="8" t="s">
        <v>810</v>
      </c>
      <c r="I809" s="19" t="n">
        <v>525000</v>
      </c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customFormat="false" ht="15.75" hidden="true" customHeight="false" outlineLevel="0" collapsed="false">
      <c r="A810" s="104" t="n">
        <v>43269</v>
      </c>
      <c r="B810" s="8" t="s">
        <v>747</v>
      </c>
      <c r="C810" s="8" t="s">
        <v>626</v>
      </c>
      <c r="D810" s="8"/>
      <c r="E810" s="102" t="n">
        <v>0.604166666666667</v>
      </c>
      <c r="F810" s="102" t="n">
        <v>0.604166666666667</v>
      </c>
      <c r="G810" s="8" t="s">
        <v>809</v>
      </c>
      <c r="H810" s="8" t="s">
        <v>809</v>
      </c>
      <c r="I810" s="19" t="n">
        <v>557000</v>
      </c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customFormat="false" ht="15.75" hidden="true" customHeight="false" outlineLevel="0" collapsed="false">
      <c r="A811" s="104" t="n">
        <v>43270</v>
      </c>
      <c r="B811" s="8" t="s">
        <v>749</v>
      </c>
      <c r="C811" s="8" t="s">
        <v>626</v>
      </c>
      <c r="D811" s="8"/>
      <c r="E811" s="102" t="n">
        <v>0.604166666666667</v>
      </c>
      <c r="F811" s="102" t="n">
        <v>0.604166666666667</v>
      </c>
      <c r="G811" s="8" t="s">
        <v>809</v>
      </c>
      <c r="H811" s="8" t="s">
        <v>809</v>
      </c>
      <c r="I811" s="19" t="n">
        <v>663000</v>
      </c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customFormat="false" ht="15.75" hidden="true" customHeight="false" outlineLevel="0" collapsed="false">
      <c r="A812" s="104" t="n">
        <v>43271</v>
      </c>
      <c r="B812" s="8" t="s">
        <v>750</v>
      </c>
      <c r="C812" s="8" t="s">
        <v>626</v>
      </c>
      <c r="D812" s="8"/>
      <c r="E812" s="102" t="n">
        <v>0.604166666666667</v>
      </c>
      <c r="F812" s="102" t="n">
        <v>0.604166666666667</v>
      </c>
      <c r="G812" s="8" t="s">
        <v>809</v>
      </c>
      <c r="H812" s="8" t="s">
        <v>809</v>
      </c>
      <c r="I812" s="19" t="n">
        <v>538000</v>
      </c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customFormat="false" ht="15.75" hidden="false" customHeight="false" outlineLevel="0" collapsed="false">
      <c r="A813" s="104" t="n">
        <v>43272</v>
      </c>
      <c r="B813" s="8" t="s">
        <v>751</v>
      </c>
      <c r="C813" s="8" t="s">
        <v>626</v>
      </c>
      <c r="D813" s="8"/>
      <c r="E813" s="102" t="n">
        <v>0.604166666666667</v>
      </c>
      <c r="F813" s="102" t="n">
        <v>0.604166666666667</v>
      </c>
      <c r="G813" s="8" t="s">
        <v>809</v>
      </c>
      <c r="H813" s="8" t="s">
        <v>809</v>
      </c>
      <c r="I813" s="19" t="n">
        <v>577000</v>
      </c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customFormat="false" ht="15.75" hidden="true" customHeight="false" outlineLevel="0" collapsed="false">
      <c r="A814" s="104" t="n">
        <v>43273</v>
      </c>
      <c r="B814" s="8" t="s">
        <v>743</v>
      </c>
      <c r="C814" s="8" t="s">
        <v>626</v>
      </c>
      <c r="D814" s="8"/>
      <c r="E814" s="102" t="n">
        <v>0.625</v>
      </c>
      <c r="F814" s="102" t="n">
        <v>0.625</v>
      </c>
      <c r="G814" s="8" t="s">
        <v>771</v>
      </c>
      <c r="H814" s="8" t="s">
        <v>771</v>
      </c>
      <c r="I814" s="19" t="n">
        <v>801000</v>
      </c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customFormat="false" ht="15.75" hidden="true" customHeight="false" outlineLevel="0" collapsed="false">
      <c r="A815" s="104" t="n">
        <v>43274</v>
      </c>
      <c r="B815" s="8" t="s">
        <v>744</v>
      </c>
      <c r="C815" s="8" t="s">
        <v>626</v>
      </c>
      <c r="D815" s="8"/>
      <c r="E815" s="102" t="n">
        <v>0.375</v>
      </c>
      <c r="F815" s="102" t="n">
        <v>0.375</v>
      </c>
      <c r="G815" s="8" t="s">
        <v>811</v>
      </c>
      <c r="H815" s="8" t="s">
        <v>811</v>
      </c>
      <c r="I815" s="19" t="n">
        <v>689000</v>
      </c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customFormat="false" ht="15.75" hidden="true" customHeight="false" outlineLevel="0" collapsed="false">
      <c r="A816" s="104" t="n">
        <v>43275</v>
      </c>
      <c r="B816" s="8" t="s">
        <v>745</v>
      </c>
      <c r="C816" s="8" t="s">
        <v>626</v>
      </c>
      <c r="D816" s="8"/>
      <c r="E816" s="102" t="n">
        <v>0.375</v>
      </c>
      <c r="F816" s="102" t="n">
        <v>0.375</v>
      </c>
      <c r="G816" s="8" t="s">
        <v>812</v>
      </c>
      <c r="H816" s="8" t="s">
        <v>812</v>
      </c>
      <c r="I816" s="19" t="n">
        <v>351000</v>
      </c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customFormat="false" ht="15.75" hidden="true" customHeight="false" outlineLevel="0" collapsed="false">
      <c r="A817" s="104" t="n">
        <v>43276</v>
      </c>
      <c r="B817" s="8" t="s">
        <v>747</v>
      </c>
      <c r="C817" s="8" t="s">
        <v>626</v>
      </c>
      <c r="D817" s="8"/>
      <c r="E817" s="102" t="n">
        <v>0.604166666666667</v>
      </c>
      <c r="F817" s="102" t="n">
        <v>0.604166666666667</v>
      </c>
      <c r="G817" s="8" t="s">
        <v>811</v>
      </c>
      <c r="H817" s="8" t="s">
        <v>811</v>
      </c>
      <c r="I817" s="19" t="n">
        <v>471000</v>
      </c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customFormat="false" ht="15.75" hidden="true" customHeight="false" outlineLevel="0" collapsed="false">
      <c r="A818" s="104" t="n">
        <v>43277</v>
      </c>
      <c r="B818" s="8" t="s">
        <v>749</v>
      </c>
      <c r="C818" s="8" t="s">
        <v>626</v>
      </c>
      <c r="D818" s="8"/>
      <c r="E818" s="102" t="n">
        <v>0.604166666666667</v>
      </c>
      <c r="F818" s="102" t="n">
        <v>0.604166666666667</v>
      </c>
      <c r="G818" s="8" t="s">
        <v>811</v>
      </c>
      <c r="H818" s="8" t="s">
        <v>811</v>
      </c>
      <c r="I818" s="19" t="n">
        <v>396000</v>
      </c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customFormat="false" ht="15.75" hidden="true" customHeight="false" outlineLevel="0" collapsed="false">
      <c r="A819" s="104" t="n">
        <v>43278</v>
      </c>
      <c r="B819" s="8" t="s">
        <v>750</v>
      </c>
      <c r="C819" s="8" t="s">
        <v>626</v>
      </c>
      <c r="D819" s="8"/>
      <c r="E819" s="102" t="n">
        <v>0.604166666666667</v>
      </c>
      <c r="F819" s="102" t="n">
        <v>0.604166666666667</v>
      </c>
      <c r="G819" s="8" t="s">
        <v>811</v>
      </c>
      <c r="H819" s="8" t="s">
        <v>811</v>
      </c>
      <c r="I819" s="19" t="n">
        <v>301000</v>
      </c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customFormat="false" ht="15.75" hidden="false" customHeight="false" outlineLevel="0" collapsed="false">
      <c r="A820" s="104" t="n">
        <v>43279</v>
      </c>
      <c r="B820" s="8" t="s">
        <v>751</v>
      </c>
      <c r="C820" s="8" t="s">
        <v>626</v>
      </c>
      <c r="D820" s="8"/>
      <c r="E820" s="102" t="n">
        <v>0.604166666666667</v>
      </c>
      <c r="F820" s="102" t="n">
        <v>0.604166666666667</v>
      </c>
      <c r="G820" s="8" t="s">
        <v>811</v>
      </c>
      <c r="H820" s="8" t="s">
        <v>811</v>
      </c>
      <c r="I820" s="19" t="n">
        <v>311000</v>
      </c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customFormat="false" ht="15.75" hidden="true" customHeight="false" outlineLevel="0" collapsed="false">
      <c r="A821" s="104" t="n">
        <v>43280</v>
      </c>
      <c r="B821" s="8" t="s">
        <v>743</v>
      </c>
      <c r="C821" s="8" t="s">
        <v>626</v>
      </c>
      <c r="D821" s="8"/>
      <c r="E821" s="102" t="n">
        <v>0.625</v>
      </c>
      <c r="F821" s="102" t="n">
        <v>0.625</v>
      </c>
      <c r="G821" s="8" t="s">
        <v>780</v>
      </c>
      <c r="H821" s="8" t="s">
        <v>780</v>
      </c>
      <c r="I821" s="19" t="n">
        <v>390000</v>
      </c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customFormat="false" ht="15.75" hidden="true" customHeight="false" outlineLevel="0" collapsed="false">
      <c r="A822" s="104" t="n">
        <v>43281</v>
      </c>
      <c r="B822" s="8" t="s">
        <v>744</v>
      </c>
      <c r="C822" s="8" t="s">
        <v>626</v>
      </c>
      <c r="D822" s="8"/>
      <c r="E822" s="102" t="n">
        <v>0.375</v>
      </c>
      <c r="F822" s="102" t="n">
        <v>0.375</v>
      </c>
      <c r="G822" s="8" t="s">
        <v>813</v>
      </c>
      <c r="H822" s="8" t="s">
        <v>813</v>
      </c>
      <c r="I822" s="19" t="n">
        <v>1162000</v>
      </c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customFormat="false" ht="15.75" hidden="true" customHeight="false" outlineLevel="0" collapsed="false">
      <c r="A823" s="104" t="n">
        <v>43282</v>
      </c>
      <c r="B823" s="8" t="s">
        <v>745</v>
      </c>
      <c r="C823" s="8" t="s">
        <v>626</v>
      </c>
      <c r="D823" s="8"/>
      <c r="E823" s="102" t="n">
        <v>0.375</v>
      </c>
      <c r="F823" s="102" t="n">
        <v>0.375</v>
      </c>
      <c r="G823" s="8" t="s">
        <v>814</v>
      </c>
      <c r="H823" s="8" t="s">
        <v>814</v>
      </c>
      <c r="I823" s="19" t="n">
        <v>359000</v>
      </c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customFormat="false" ht="15.75" hidden="true" customHeight="false" outlineLevel="0" collapsed="false">
      <c r="A824" s="104" t="n">
        <v>43283</v>
      </c>
      <c r="B824" s="8" t="s">
        <v>747</v>
      </c>
      <c r="C824" s="8" t="s">
        <v>626</v>
      </c>
      <c r="D824" s="8"/>
      <c r="E824" s="102" t="n">
        <v>0.604166666666667</v>
      </c>
      <c r="F824" s="102" t="n">
        <v>0.604166666666667</v>
      </c>
      <c r="G824" s="8" t="s">
        <v>813</v>
      </c>
      <c r="H824" s="8" t="s">
        <v>813</v>
      </c>
      <c r="I824" s="19" t="n">
        <v>723000</v>
      </c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customFormat="false" ht="15.75" hidden="true" customHeight="false" outlineLevel="0" collapsed="false">
      <c r="A825" s="104" t="n">
        <v>43284</v>
      </c>
      <c r="B825" s="8" t="s">
        <v>749</v>
      </c>
      <c r="C825" s="8" t="s">
        <v>626</v>
      </c>
      <c r="D825" s="8"/>
      <c r="E825" s="102" t="n">
        <v>0.604166666666667</v>
      </c>
      <c r="F825" s="102" t="n">
        <v>0.604166666666667</v>
      </c>
      <c r="G825" s="8" t="s">
        <v>813</v>
      </c>
      <c r="H825" s="8" t="s">
        <v>813</v>
      </c>
      <c r="I825" s="19" t="n">
        <v>655000</v>
      </c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customFormat="false" ht="15.75" hidden="true" customHeight="false" outlineLevel="0" collapsed="false">
      <c r="A826" s="104" t="n">
        <v>43285</v>
      </c>
      <c r="B826" s="8" t="s">
        <v>750</v>
      </c>
      <c r="C826" s="8" t="s">
        <v>626</v>
      </c>
      <c r="D826" s="8"/>
      <c r="E826" s="102" t="n">
        <v>0.604166666666667</v>
      </c>
      <c r="F826" s="102" t="n">
        <v>0.604166666666667</v>
      </c>
      <c r="G826" s="8" t="s">
        <v>813</v>
      </c>
      <c r="H826" s="8" t="s">
        <v>813</v>
      </c>
      <c r="I826" s="19" t="n">
        <v>225000</v>
      </c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customFormat="false" ht="15.75" hidden="false" customHeight="false" outlineLevel="0" collapsed="false">
      <c r="A827" s="104" t="n">
        <v>43286</v>
      </c>
      <c r="B827" s="8" t="s">
        <v>751</v>
      </c>
      <c r="C827" s="8" t="s">
        <v>626</v>
      </c>
      <c r="D827" s="8"/>
      <c r="E827" s="102" t="n">
        <v>0.604166666666667</v>
      </c>
      <c r="F827" s="102" t="n">
        <v>0.604166666666667</v>
      </c>
      <c r="G827" s="8" t="s">
        <v>813</v>
      </c>
      <c r="H827" s="8" t="s">
        <v>813</v>
      </c>
      <c r="I827" s="19" t="n">
        <v>632000</v>
      </c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customFormat="false" ht="15.75" hidden="true" customHeight="false" outlineLevel="0" collapsed="false">
      <c r="A828" s="104" t="n">
        <v>43287</v>
      </c>
      <c r="B828" s="8" t="s">
        <v>743</v>
      </c>
      <c r="C828" s="8" t="s">
        <v>626</v>
      </c>
      <c r="D828" s="8"/>
      <c r="E828" s="102" t="n">
        <v>0.625</v>
      </c>
      <c r="F828" s="102" t="n">
        <v>0.625</v>
      </c>
      <c r="G828" s="8" t="s">
        <v>783</v>
      </c>
      <c r="H828" s="8" t="s">
        <v>783</v>
      </c>
      <c r="I828" s="19" t="n">
        <v>402000</v>
      </c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customFormat="false" ht="15.75" hidden="true" customHeight="false" outlineLevel="0" collapsed="false">
      <c r="A829" s="104" t="n">
        <v>43288</v>
      </c>
      <c r="B829" s="8" t="s">
        <v>744</v>
      </c>
      <c r="C829" s="8" t="s">
        <v>626</v>
      </c>
      <c r="D829" s="8"/>
      <c r="E829" s="102" t="n">
        <v>0.375</v>
      </c>
      <c r="F829" s="102" t="n">
        <v>0.375</v>
      </c>
      <c r="G829" s="8" t="s">
        <v>815</v>
      </c>
      <c r="H829" s="8" t="s">
        <v>815</v>
      </c>
      <c r="I829" s="19" t="n">
        <v>805000</v>
      </c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customFormat="false" ht="15.75" hidden="true" customHeight="false" outlineLevel="0" collapsed="false">
      <c r="A830" s="104" t="n">
        <v>43289</v>
      </c>
      <c r="B830" s="8" t="s">
        <v>745</v>
      </c>
      <c r="C830" s="8" t="s">
        <v>626</v>
      </c>
      <c r="D830" s="8"/>
      <c r="E830" s="102" t="n">
        <v>0.375</v>
      </c>
      <c r="F830" s="102" t="n">
        <v>0.375</v>
      </c>
      <c r="G830" s="8" t="s">
        <v>816</v>
      </c>
      <c r="H830" s="8" t="s">
        <v>816</v>
      </c>
      <c r="I830" s="19" t="n">
        <v>662000</v>
      </c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customFormat="false" ht="15.75" hidden="true" customHeight="false" outlineLevel="0" collapsed="false">
      <c r="A831" s="104" t="n">
        <v>43290</v>
      </c>
      <c r="B831" s="8" t="s">
        <v>747</v>
      </c>
      <c r="C831" s="8" t="s">
        <v>626</v>
      </c>
      <c r="D831" s="8"/>
      <c r="E831" s="102" t="n">
        <v>0.604166666666667</v>
      </c>
      <c r="F831" s="102" t="n">
        <v>0.604166666666667</v>
      </c>
      <c r="G831" s="8" t="s">
        <v>815</v>
      </c>
      <c r="H831" s="8" t="s">
        <v>815</v>
      </c>
      <c r="I831" s="19" t="n">
        <v>305000</v>
      </c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customFormat="false" ht="15.75" hidden="true" customHeight="false" outlineLevel="0" collapsed="false">
      <c r="A832" s="104" t="n">
        <v>43291</v>
      </c>
      <c r="B832" s="8" t="s">
        <v>749</v>
      </c>
      <c r="C832" s="8" t="s">
        <v>626</v>
      </c>
      <c r="D832" s="8"/>
      <c r="E832" s="102" t="n">
        <v>0.604166666666667</v>
      </c>
      <c r="F832" s="102" t="n">
        <v>0.604166666666667</v>
      </c>
      <c r="G832" s="8" t="s">
        <v>815</v>
      </c>
      <c r="H832" s="8" t="s">
        <v>815</v>
      </c>
      <c r="I832" s="19" t="n">
        <v>233000</v>
      </c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customFormat="false" ht="15.75" hidden="true" customHeight="false" outlineLevel="0" collapsed="false">
      <c r="A833" s="104" t="n">
        <v>43292</v>
      </c>
      <c r="B833" s="8" t="s">
        <v>750</v>
      </c>
      <c r="C833" s="8" t="s">
        <v>626</v>
      </c>
      <c r="D833" s="8"/>
      <c r="E833" s="102" t="n">
        <v>0.604166666666667</v>
      </c>
      <c r="F833" s="102" t="n">
        <v>0.604166666666667</v>
      </c>
      <c r="G833" s="8" t="s">
        <v>815</v>
      </c>
      <c r="H833" s="8" t="s">
        <v>815</v>
      </c>
      <c r="I833" s="19" t="n">
        <v>943000</v>
      </c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customFormat="false" ht="15.75" hidden="false" customHeight="false" outlineLevel="0" collapsed="false">
      <c r="A834" s="104" t="n">
        <v>43293</v>
      </c>
      <c r="B834" s="8" t="s">
        <v>751</v>
      </c>
      <c r="C834" s="8" t="s">
        <v>626</v>
      </c>
      <c r="D834" s="8"/>
      <c r="E834" s="102" t="n">
        <v>0.604166666666667</v>
      </c>
      <c r="F834" s="102" t="n">
        <v>0.604166666666667</v>
      </c>
      <c r="G834" s="8" t="s">
        <v>813</v>
      </c>
      <c r="H834" s="8" t="s">
        <v>813</v>
      </c>
      <c r="I834" s="19" t="n">
        <v>919000</v>
      </c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customFormat="false" ht="15.75" hidden="true" customHeight="false" outlineLevel="0" collapsed="false">
      <c r="A835" s="104" t="n">
        <v>43294</v>
      </c>
      <c r="B835" s="8" t="s">
        <v>743</v>
      </c>
      <c r="C835" s="8" t="s">
        <v>626</v>
      </c>
      <c r="D835" s="8"/>
      <c r="E835" s="102" t="n">
        <v>0.625</v>
      </c>
      <c r="F835" s="102" t="n">
        <v>0.625</v>
      </c>
      <c r="G835" s="8" t="s">
        <v>784</v>
      </c>
      <c r="H835" s="8" t="s">
        <v>784</v>
      </c>
      <c r="I835" s="19" t="n">
        <v>613000</v>
      </c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customFormat="false" ht="15.75" hidden="true" customHeight="false" outlineLevel="0" collapsed="false">
      <c r="A836" s="104" t="n">
        <v>43295</v>
      </c>
      <c r="B836" s="8" t="s">
        <v>744</v>
      </c>
      <c r="C836" s="8" t="s">
        <v>626</v>
      </c>
      <c r="D836" s="8"/>
      <c r="E836" s="102" t="n">
        <v>0.375</v>
      </c>
      <c r="F836" s="102" t="n">
        <v>0.375</v>
      </c>
      <c r="G836" s="8" t="s">
        <v>817</v>
      </c>
      <c r="H836" s="8" t="s">
        <v>817</v>
      </c>
      <c r="I836" s="19" t="n">
        <v>147000</v>
      </c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customFormat="false" ht="15.75" hidden="true" customHeight="false" outlineLevel="0" collapsed="false">
      <c r="A837" s="104" t="n">
        <v>43296</v>
      </c>
      <c r="B837" s="8" t="s">
        <v>745</v>
      </c>
      <c r="C837" s="8" t="s">
        <v>626</v>
      </c>
      <c r="D837" s="8"/>
      <c r="E837" s="102" t="n">
        <v>0.375</v>
      </c>
      <c r="F837" s="102" t="n">
        <v>0.375</v>
      </c>
      <c r="G837" s="8" t="s">
        <v>818</v>
      </c>
      <c r="H837" s="8" t="s">
        <v>818</v>
      </c>
      <c r="I837" s="19" t="n">
        <v>124000</v>
      </c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customFormat="false" ht="15.75" hidden="true" customHeight="false" outlineLevel="0" collapsed="false">
      <c r="A838" s="104" t="n">
        <v>43297</v>
      </c>
      <c r="B838" s="8" t="s">
        <v>747</v>
      </c>
      <c r="C838" s="8" t="s">
        <v>626</v>
      </c>
      <c r="D838" s="8"/>
      <c r="E838" s="102" t="n">
        <v>0.604166666666667</v>
      </c>
      <c r="F838" s="102" t="n">
        <v>0.604166666666667</v>
      </c>
      <c r="G838" s="8" t="s">
        <v>817</v>
      </c>
      <c r="H838" s="8" t="s">
        <v>817</v>
      </c>
      <c r="I838" s="19" t="n">
        <v>355000</v>
      </c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customFormat="false" ht="15.75" hidden="true" customHeight="false" outlineLevel="0" collapsed="false">
      <c r="A839" s="104" t="n">
        <v>43298</v>
      </c>
      <c r="B839" s="8" t="s">
        <v>749</v>
      </c>
      <c r="C839" s="8" t="s">
        <v>626</v>
      </c>
      <c r="D839" s="8"/>
      <c r="E839" s="102" t="n">
        <v>0.604166666666667</v>
      </c>
      <c r="F839" s="102" t="n">
        <v>0.604166666666667</v>
      </c>
      <c r="G839" s="8" t="s">
        <v>817</v>
      </c>
      <c r="H839" s="8" t="s">
        <v>817</v>
      </c>
      <c r="I839" s="19" t="n">
        <v>847000</v>
      </c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customFormat="false" ht="15.75" hidden="true" customHeight="false" outlineLevel="0" collapsed="false">
      <c r="A840" s="104" t="n">
        <v>43299</v>
      </c>
      <c r="B840" s="8" t="s">
        <v>750</v>
      </c>
      <c r="C840" s="8" t="s">
        <v>626</v>
      </c>
      <c r="D840" s="8"/>
      <c r="E840" s="102" t="n">
        <v>0.604166666666667</v>
      </c>
      <c r="F840" s="102" t="n">
        <v>0.604166666666667</v>
      </c>
      <c r="G840" s="8" t="s">
        <v>817</v>
      </c>
      <c r="H840" s="8" t="s">
        <v>817</v>
      </c>
      <c r="I840" s="19" t="n">
        <v>183000</v>
      </c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customFormat="false" ht="15.75" hidden="false" customHeight="false" outlineLevel="0" collapsed="false">
      <c r="A841" s="104" t="n">
        <v>43300</v>
      </c>
      <c r="B841" s="8" t="s">
        <v>751</v>
      </c>
      <c r="C841" s="8" t="s">
        <v>626</v>
      </c>
      <c r="D841" s="8"/>
      <c r="E841" s="102" t="n">
        <v>0.604166666666667</v>
      </c>
      <c r="F841" s="102" t="n">
        <v>0.604166666666667</v>
      </c>
      <c r="G841" s="8" t="s">
        <v>817</v>
      </c>
      <c r="H841" s="8" t="s">
        <v>817</v>
      </c>
      <c r="I841" s="19" t="n">
        <v>548000</v>
      </c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customFormat="false" ht="15.75" hidden="true" customHeight="false" outlineLevel="0" collapsed="false">
      <c r="A842" s="104" t="n">
        <v>43301</v>
      </c>
      <c r="B842" s="8" t="s">
        <v>743</v>
      </c>
      <c r="C842" s="8" t="s">
        <v>626</v>
      </c>
      <c r="D842" s="8"/>
      <c r="E842" s="102" t="n">
        <v>0.625</v>
      </c>
      <c r="F842" s="102" t="n">
        <v>0.625</v>
      </c>
      <c r="G842" s="8" t="s">
        <v>785</v>
      </c>
      <c r="H842" s="8" t="s">
        <v>785</v>
      </c>
      <c r="I842" s="19" t="n">
        <v>392000</v>
      </c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customFormat="false" ht="15.75" hidden="true" customHeight="false" outlineLevel="0" collapsed="false">
      <c r="A843" s="104" t="n">
        <v>43302</v>
      </c>
      <c r="B843" s="8" t="s">
        <v>744</v>
      </c>
      <c r="C843" s="8" t="s">
        <v>626</v>
      </c>
      <c r="D843" s="8"/>
      <c r="E843" s="102" t="n">
        <v>0.375</v>
      </c>
      <c r="F843" s="102" t="n">
        <v>0.375</v>
      </c>
      <c r="G843" s="8" t="s">
        <v>819</v>
      </c>
      <c r="H843" s="8" t="s">
        <v>819</v>
      </c>
      <c r="I843" s="19" t="n">
        <v>224000</v>
      </c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customFormat="false" ht="15.75" hidden="true" customHeight="false" outlineLevel="0" collapsed="false">
      <c r="A844" s="104" t="n">
        <v>43303</v>
      </c>
      <c r="B844" s="8" t="s">
        <v>745</v>
      </c>
      <c r="C844" s="8" t="s">
        <v>626</v>
      </c>
      <c r="D844" s="8"/>
      <c r="E844" s="102" t="n">
        <v>0.375</v>
      </c>
      <c r="F844" s="102" t="n">
        <v>0.375</v>
      </c>
      <c r="G844" s="8" t="s">
        <v>820</v>
      </c>
      <c r="H844" s="8" t="s">
        <v>820</v>
      </c>
      <c r="I844" s="19" t="n">
        <v>449000</v>
      </c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customFormat="false" ht="15.75" hidden="true" customHeight="false" outlineLevel="0" collapsed="false">
      <c r="A845" s="104" t="n">
        <v>43304</v>
      </c>
      <c r="B845" s="8" t="s">
        <v>747</v>
      </c>
      <c r="C845" s="8" t="s">
        <v>626</v>
      </c>
      <c r="D845" s="8"/>
      <c r="E845" s="102" t="n">
        <v>0.604166666666667</v>
      </c>
      <c r="F845" s="102" t="n">
        <v>0.604166666666667</v>
      </c>
      <c r="G845" s="8" t="s">
        <v>819</v>
      </c>
      <c r="H845" s="8" t="s">
        <v>819</v>
      </c>
      <c r="I845" s="19" t="n">
        <v>248000</v>
      </c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customFormat="false" ht="15.75" hidden="true" customHeight="false" outlineLevel="0" collapsed="false">
      <c r="A846" s="104" t="n">
        <v>43305</v>
      </c>
      <c r="B846" s="8" t="s">
        <v>749</v>
      </c>
      <c r="C846" s="8" t="s">
        <v>626</v>
      </c>
      <c r="D846" s="8"/>
      <c r="E846" s="102" t="n">
        <v>0.604166666666667</v>
      </c>
      <c r="F846" s="102" t="n">
        <v>0.604166666666667</v>
      </c>
      <c r="G846" s="8" t="s">
        <v>819</v>
      </c>
      <c r="H846" s="8" t="s">
        <v>819</v>
      </c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customFormat="false" ht="15.75" hidden="true" customHeight="false" outlineLevel="0" collapsed="false">
      <c r="A847" s="104" t="n">
        <v>43306</v>
      </c>
      <c r="B847" s="8" t="s">
        <v>750</v>
      </c>
      <c r="C847" s="8" t="s">
        <v>626</v>
      </c>
      <c r="D847" s="8"/>
      <c r="E847" s="102" t="n">
        <v>0.604166666666667</v>
      </c>
      <c r="F847" s="102" t="n">
        <v>0.604166666666667</v>
      </c>
      <c r="G847" s="8" t="s">
        <v>819</v>
      </c>
      <c r="H847" s="8" t="s">
        <v>819</v>
      </c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customFormat="false" ht="15.75" hidden="false" customHeight="false" outlineLevel="0" collapsed="false">
      <c r="A848" s="104" t="n">
        <v>43308</v>
      </c>
      <c r="B848" s="8" t="s">
        <v>751</v>
      </c>
      <c r="C848" s="8" t="s">
        <v>626</v>
      </c>
      <c r="D848" s="8"/>
      <c r="E848" s="102" t="n">
        <v>0.604166666666667</v>
      </c>
      <c r="F848" s="102" t="n">
        <v>0.604166666666667</v>
      </c>
      <c r="G848" s="8" t="s">
        <v>819</v>
      </c>
      <c r="H848" s="8" t="s">
        <v>819</v>
      </c>
      <c r="I848" s="19" t="n">
        <v>441000</v>
      </c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customFormat="false" ht="15.75" hidden="true" customHeight="false" outlineLevel="0" collapsed="false">
      <c r="A849" s="104" t="n">
        <v>43308</v>
      </c>
      <c r="B849" s="8" t="s">
        <v>743</v>
      </c>
      <c r="C849" s="8" t="s">
        <v>626</v>
      </c>
      <c r="D849" s="8"/>
      <c r="E849" s="102" t="n">
        <v>0.625</v>
      </c>
      <c r="F849" s="102" t="n">
        <v>0.625</v>
      </c>
      <c r="G849" s="8" t="s">
        <v>785</v>
      </c>
      <c r="H849" s="8" t="s">
        <v>785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customFormat="false" ht="15.75" hidden="true" customHeight="false" outlineLevel="0" collapsed="false">
      <c r="A850" s="104" t="n">
        <v>43309</v>
      </c>
      <c r="B850" s="8" t="s">
        <v>744</v>
      </c>
      <c r="C850" s="8" t="s">
        <v>626</v>
      </c>
      <c r="D850" s="8"/>
      <c r="E850" s="102" t="n">
        <v>0.375</v>
      </c>
      <c r="F850" s="102" t="n">
        <v>0.375</v>
      </c>
      <c r="G850" s="8" t="s">
        <v>778</v>
      </c>
      <c r="H850" s="8" t="s">
        <v>778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customFormat="false" ht="15.75" hidden="true" customHeight="false" outlineLevel="0" collapsed="false">
      <c r="A851" s="104" t="n">
        <v>43310</v>
      </c>
      <c r="B851" s="8" t="s">
        <v>745</v>
      </c>
      <c r="C851" s="8" t="s">
        <v>626</v>
      </c>
      <c r="D851" s="8"/>
      <c r="E851" s="102" t="n">
        <v>0.375</v>
      </c>
      <c r="F851" s="102" t="n">
        <v>0.375</v>
      </c>
      <c r="G851" s="8" t="s">
        <v>779</v>
      </c>
      <c r="H851" s="8" t="s">
        <v>779</v>
      </c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customFormat="false" ht="15.75" hidden="true" customHeight="false" outlineLevel="0" collapsed="false">
      <c r="A852" s="104" t="n">
        <v>43311</v>
      </c>
      <c r="B852" s="8" t="s">
        <v>747</v>
      </c>
      <c r="C852" s="8" t="s">
        <v>626</v>
      </c>
      <c r="D852" s="8"/>
      <c r="E852" s="102" t="n">
        <v>0.604166666666667</v>
      </c>
      <c r="F852" s="102" t="n">
        <v>0.604166666666667</v>
      </c>
      <c r="G852" s="8" t="s">
        <v>778</v>
      </c>
      <c r="H852" s="8" t="s">
        <v>778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customFormat="false" ht="15.75" hidden="true" customHeight="false" outlineLevel="0" collapsed="false">
      <c r="A853" s="104" t="n">
        <v>43312</v>
      </c>
      <c r="B853" s="8" t="s">
        <v>749</v>
      </c>
      <c r="C853" s="8" t="s">
        <v>626</v>
      </c>
      <c r="D853" s="8"/>
      <c r="E853" s="102" t="n">
        <v>0.604166666666667</v>
      </c>
      <c r="F853" s="102" t="n">
        <v>0.604166666666667</v>
      </c>
      <c r="G853" s="8" t="s">
        <v>778</v>
      </c>
      <c r="H853" s="8" t="s">
        <v>778</v>
      </c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customFormat="false" ht="15.75" hidden="true" customHeight="false" outlineLevel="0" collapsed="false">
      <c r="A854" s="104" t="n">
        <v>43313</v>
      </c>
      <c r="B854" s="8" t="s">
        <v>750</v>
      </c>
      <c r="C854" s="8" t="s">
        <v>626</v>
      </c>
      <c r="D854" s="8"/>
      <c r="E854" s="102" t="n">
        <v>0.604166666666667</v>
      </c>
      <c r="F854" s="102" t="n">
        <v>0.604166666666667</v>
      </c>
      <c r="G854" s="8" t="s">
        <v>778</v>
      </c>
      <c r="H854" s="8" t="s">
        <v>778</v>
      </c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customFormat="false" ht="15.75" hidden="false" customHeight="false" outlineLevel="0" collapsed="false">
      <c r="A855" s="104" t="n">
        <v>43315</v>
      </c>
      <c r="B855" s="8" t="s">
        <v>751</v>
      </c>
      <c r="C855" s="8" t="s">
        <v>626</v>
      </c>
      <c r="D855" s="8"/>
      <c r="E855" s="102" t="n">
        <v>0.604166666666667</v>
      </c>
      <c r="F855" s="102" t="n">
        <v>0.604166666666667</v>
      </c>
      <c r="G855" s="8" t="s">
        <v>778</v>
      </c>
      <c r="H855" s="8" t="s">
        <v>778</v>
      </c>
      <c r="I855" s="19" t="n">
        <v>273000</v>
      </c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customFormat="false" ht="15.75" hidden="true" customHeight="false" outlineLevel="0" collapsed="false">
      <c r="A856" s="104" t="n">
        <v>43315</v>
      </c>
      <c r="B856" s="8" t="s">
        <v>743</v>
      </c>
      <c r="C856" s="8" t="s">
        <v>626</v>
      </c>
      <c r="D856" s="8"/>
      <c r="E856" s="102" t="n">
        <v>0.625</v>
      </c>
      <c r="F856" s="102" t="n">
        <v>0.625</v>
      </c>
      <c r="G856" s="8" t="s">
        <v>786</v>
      </c>
      <c r="H856" s="8" t="s">
        <v>786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customFormat="false" ht="15.75" hidden="true" customHeight="false" outlineLevel="0" collapsed="false">
      <c r="A857" s="8"/>
      <c r="B857" s="8"/>
      <c r="C857" s="8"/>
      <c r="D857" s="8"/>
      <c r="E857" s="102" t="n">
        <v>0.375</v>
      </c>
      <c r="F857" s="8"/>
      <c r="G857" s="8" t="s">
        <v>778</v>
      </c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customFormat="false" ht="15.75" hidden="true" customHeight="false" outlineLevel="0" collapsed="false">
      <c r="A858" s="8"/>
      <c r="B858" s="8"/>
      <c r="C858" s="8"/>
      <c r="D858" s="8"/>
      <c r="E858" s="102" t="n">
        <v>0.375</v>
      </c>
      <c r="F858" s="8"/>
      <c r="G858" s="8" t="s">
        <v>779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customFormat="false" ht="15.75" hidden="true" customHeight="false" outlineLevel="0" collapsed="false">
      <c r="A859" s="8"/>
      <c r="B859" s="8"/>
      <c r="C859" s="8"/>
      <c r="D859" s="8"/>
      <c r="E859" s="102" t="n">
        <v>0.604166666666667</v>
      </c>
      <c r="F859" s="8"/>
      <c r="G859" s="8" t="s">
        <v>778</v>
      </c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customFormat="false" ht="15.75" hidden="true" customHeight="false" outlineLevel="0" collapsed="false">
      <c r="A860" s="8"/>
      <c r="B860" s="8"/>
      <c r="C860" s="8"/>
      <c r="D860" s="8"/>
      <c r="E860" s="102" t="n">
        <v>0.604166666666667</v>
      </c>
      <c r="F860" s="8"/>
      <c r="G860" s="8" t="s">
        <v>778</v>
      </c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customFormat="false" ht="15.75" hidden="true" customHeight="false" outlineLevel="0" collapsed="false">
      <c r="A861" s="8"/>
      <c r="B861" s="8"/>
      <c r="C861" s="8"/>
      <c r="D861" s="8"/>
      <c r="E861" s="102" t="n">
        <v>0.604166666666667</v>
      </c>
      <c r="F861" s="8"/>
      <c r="G861" s="8" t="s">
        <v>778</v>
      </c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customFormat="false" ht="15.75" hidden="true" customHeight="false" outlineLevel="0" collapsed="false">
      <c r="A862" s="8"/>
      <c r="B862" s="8"/>
      <c r="C862" s="8"/>
      <c r="D862" s="8"/>
      <c r="E862" s="102" t="n">
        <v>0.604166666666667</v>
      </c>
      <c r="F862" s="8"/>
      <c r="G862" s="8" t="s">
        <v>778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customFormat="false" ht="15.75" hidden="true" customHeight="false" outlineLevel="0" collapsed="false">
      <c r="A863" s="8"/>
      <c r="B863" s="8"/>
      <c r="C863" s="8"/>
      <c r="D863" s="8"/>
      <c r="E863" s="102" t="n">
        <v>0.625</v>
      </c>
      <c r="F863" s="8"/>
      <c r="G863" s="8" t="s">
        <v>786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customFormat="false" ht="15.75" hidden="false" customHeight="false" outlineLevel="0" collapsed="false">
      <c r="A864" s="104" t="n">
        <v>43322</v>
      </c>
      <c r="B864" s="8" t="s">
        <v>751</v>
      </c>
      <c r="C864" s="8" t="s">
        <v>626</v>
      </c>
      <c r="D864" s="8"/>
      <c r="E864" s="102" t="n">
        <v>0.625</v>
      </c>
      <c r="F864" s="102" t="n">
        <v>0.625</v>
      </c>
      <c r="G864" s="8" t="s">
        <v>786</v>
      </c>
      <c r="H864" s="8" t="s">
        <v>786</v>
      </c>
      <c r="I864" s="19" t="n">
        <v>175000</v>
      </c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customFormat="false" ht="15.75" hidden="false" customHeight="false" outlineLevel="0" collapsed="false">
      <c r="A865" s="104" t="n">
        <v>43325</v>
      </c>
      <c r="B865" s="8"/>
      <c r="C865" s="8" t="s">
        <v>626</v>
      </c>
      <c r="D865" s="8"/>
      <c r="E865" s="102" t="n">
        <v>0.604166666666667</v>
      </c>
      <c r="F865" s="102" t="n">
        <v>0.604166666666667</v>
      </c>
      <c r="G865" s="8" t="s">
        <v>781</v>
      </c>
      <c r="H865" s="8" t="s">
        <v>781</v>
      </c>
      <c r="I865" s="19" t="n">
        <v>236000</v>
      </c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customFormat="false" ht="15.75" hidden="false" customHeight="false" outlineLevel="0" collapsed="false">
      <c r="A866" s="104" t="n">
        <v>43326</v>
      </c>
      <c r="B866" s="8"/>
      <c r="C866" s="8" t="s">
        <v>626</v>
      </c>
      <c r="D866" s="8"/>
      <c r="E866" s="102" t="n">
        <v>0.604166666666667</v>
      </c>
      <c r="F866" s="102" t="n">
        <v>0.604166666666667</v>
      </c>
      <c r="G866" s="8" t="s">
        <v>781</v>
      </c>
      <c r="H866" s="8" t="s">
        <v>781</v>
      </c>
      <c r="I866" s="19" t="n">
        <v>317000</v>
      </c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customFormat="false" ht="15.75" hidden="false" customHeight="false" outlineLevel="0" collapsed="false">
      <c r="A867" s="104" t="n">
        <v>43327</v>
      </c>
      <c r="B867" s="8"/>
      <c r="C867" s="8" t="s">
        <v>626</v>
      </c>
      <c r="D867" s="8"/>
      <c r="E867" s="102" t="n">
        <v>0.604166666666667</v>
      </c>
      <c r="F867" s="102" t="n">
        <v>0.604166666666667</v>
      </c>
      <c r="G867" s="8" t="s">
        <v>781</v>
      </c>
      <c r="H867" s="8" t="s">
        <v>781</v>
      </c>
      <c r="I867" s="19" t="n">
        <v>623000</v>
      </c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customFormat="false" ht="15.75" hidden="false" customHeight="false" outlineLevel="0" collapsed="false">
      <c r="A868" s="104" t="n">
        <v>43328</v>
      </c>
      <c r="B868" s="8"/>
      <c r="C868" s="8" t="s">
        <v>626</v>
      </c>
      <c r="D868" s="8"/>
      <c r="E868" s="102" t="n">
        <v>0.604166666666667</v>
      </c>
      <c r="F868" s="102" t="n">
        <v>0.604166666666667</v>
      </c>
      <c r="G868" s="8" t="s">
        <v>781</v>
      </c>
      <c r="H868" s="8" t="s">
        <v>781</v>
      </c>
      <c r="I868" s="19" t="n">
        <v>74000</v>
      </c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customFormat="false" ht="15.75" hidden="false" customHeight="false" outlineLevel="0" collapsed="false">
      <c r="A869" s="104" t="n">
        <v>43329</v>
      </c>
      <c r="B869" s="8"/>
      <c r="C869" s="8" t="s">
        <v>626</v>
      </c>
      <c r="D869" s="8"/>
      <c r="E869" s="102" t="n">
        <v>0.625</v>
      </c>
      <c r="F869" s="102" t="n">
        <v>0.625</v>
      </c>
      <c r="G869" s="8" t="s">
        <v>789</v>
      </c>
      <c r="H869" s="8" t="s">
        <v>789</v>
      </c>
      <c r="I869" s="19" t="n">
        <v>166000</v>
      </c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customFormat="false" ht="15.75" hidden="false" customHeight="false" outlineLevel="0" collapsed="false">
      <c r="A870" s="104" t="n">
        <v>43330</v>
      </c>
      <c r="B870" s="8"/>
      <c r="C870" s="8" t="s">
        <v>626</v>
      </c>
      <c r="D870" s="8"/>
      <c r="E870" s="102" t="n">
        <v>0.375</v>
      </c>
      <c r="F870" s="102" t="n">
        <v>0.375</v>
      </c>
      <c r="G870" s="8" t="s">
        <v>781</v>
      </c>
      <c r="H870" s="8" t="s">
        <v>781</v>
      </c>
      <c r="I870" s="19" t="n">
        <v>308000</v>
      </c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customFormat="false" ht="15.75" hidden="false" customHeight="false" outlineLevel="0" collapsed="false">
      <c r="A871" s="104" t="n">
        <v>43331</v>
      </c>
      <c r="B871" s="8"/>
      <c r="C871" s="8" t="s">
        <v>626</v>
      </c>
      <c r="D871" s="8"/>
      <c r="E871" s="102" t="n">
        <v>0.375</v>
      </c>
      <c r="F871" s="102" t="n">
        <v>0.375</v>
      </c>
      <c r="G871" s="8" t="s">
        <v>782</v>
      </c>
      <c r="H871" s="8" t="s">
        <v>782</v>
      </c>
      <c r="I871" s="19" t="n">
        <v>213000</v>
      </c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customFormat="false" ht="15.75" hidden="false" customHeight="false" outlineLevel="0" collapsed="false">
      <c r="A872" s="104" t="n">
        <v>43332</v>
      </c>
      <c r="B872" s="8"/>
      <c r="C872" s="8" t="s">
        <v>626</v>
      </c>
      <c r="D872" s="8"/>
      <c r="E872" s="102" t="n">
        <v>0.604166666666667</v>
      </c>
      <c r="F872" s="102" t="n">
        <v>0.604166666666667</v>
      </c>
      <c r="G872" s="8" t="s">
        <v>781</v>
      </c>
      <c r="H872" s="8" t="s">
        <v>781</v>
      </c>
      <c r="I872" s="19" t="n">
        <v>444000</v>
      </c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customFormat="false" ht="15.75" hidden="false" customHeight="false" outlineLevel="0" collapsed="false">
      <c r="A873" s="104" t="n">
        <v>43333</v>
      </c>
      <c r="B873" s="8"/>
      <c r="C873" s="8" t="s">
        <v>626</v>
      </c>
      <c r="D873" s="8"/>
      <c r="E873" s="102" t="n">
        <v>0.604166666666667</v>
      </c>
      <c r="F873" s="102" t="n">
        <v>0.604166666666667</v>
      </c>
      <c r="G873" s="8" t="s">
        <v>781</v>
      </c>
      <c r="H873" s="8" t="s">
        <v>781</v>
      </c>
      <c r="I873" s="19" t="n">
        <v>216000</v>
      </c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customFormat="false" ht="15.75" hidden="false" customHeight="false" outlineLevel="0" collapsed="false">
      <c r="A874" s="104" t="n">
        <v>43334</v>
      </c>
      <c r="B874" s="8"/>
      <c r="C874" s="8" t="s">
        <v>626</v>
      </c>
      <c r="D874" s="8"/>
      <c r="E874" s="102" t="n">
        <v>0.604166666666667</v>
      </c>
      <c r="F874" s="102" t="n">
        <v>0.604166666666667</v>
      </c>
      <c r="G874" s="8" t="s">
        <v>781</v>
      </c>
      <c r="H874" s="8" t="s">
        <v>781</v>
      </c>
      <c r="I874" s="19" t="n">
        <v>514000</v>
      </c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customFormat="false" ht="15.75" hidden="false" customHeight="false" outlineLevel="0" collapsed="false">
      <c r="A875" s="104" t="n">
        <v>43335</v>
      </c>
      <c r="B875" s="8"/>
      <c r="C875" s="8" t="s">
        <v>626</v>
      </c>
      <c r="D875" s="8"/>
      <c r="E875" s="102" t="n">
        <v>0.604166666666667</v>
      </c>
      <c r="F875" s="102" t="n">
        <v>0.604166666666667</v>
      </c>
      <c r="G875" s="8" t="s">
        <v>781</v>
      </c>
      <c r="H875" s="8" t="s">
        <v>781</v>
      </c>
      <c r="I875" s="19" t="n">
        <v>267000</v>
      </c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customFormat="false" ht="15.75" hidden="false" customHeight="false" outlineLevel="0" collapsed="false">
      <c r="A876" s="104" t="n">
        <v>43336</v>
      </c>
      <c r="B876" s="8"/>
      <c r="C876" s="8" t="s">
        <v>626</v>
      </c>
      <c r="D876" s="8"/>
      <c r="E876" s="102" t="n">
        <v>0.625</v>
      </c>
      <c r="F876" s="102" t="n">
        <v>0.625</v>
      </c>
      <c r="G876" s="8" t="s">
        <v>789</v>
      </c>
      <c r="H876" s="8" t="s">
        <v>789</v>
      </c>
      <c r="I876" s="19" t="n">
        <v>346000</v>
      </c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customFormat="false" ht="15.75" hidden="false" customHeight="false" outlineLevel="0" collapsed="false">
      <c r="A877" s="104" t="n">
        <v>43337</v>
      </c>
      <c r="B877" s="8"/>
      <c r="C877" s="8" t="s">
        <v>626</v>
      </c>
      <c r="D877" s="8"/>
      <c r="E877" s="102" t="n">
        <v>0.375</v>
      </c>
      <c r="F877" s="102" t="n">
        <v>0.375</v>
      </c>
      <c r="G877" s="8" t="s">
        <v>794</v>
      </c>
      <c r="H877" s="8" t="s">
        <v>794</v>
      </c>
      <c r="I877" s="19" t="n">
        <v>306000</v>
      </c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customFormat="false" ht="15.75" hidden="false" customHeight="false" outlineLevel="0" collapsed="false">
      <c r="A878" s="104" t="n">
        <v>43338</v>
      </c>
      <c r="B878" s="8"/>
      <c r="C878" s="8" t="s">
        <v>626</v>
      </c>
      <c r="D878" s="8"/>
      <c r="E878" s="102" t="n">
        <v>0.375</v>
      </c>
      <c r="F878" s="102" t="n">
        <v>0.375</v>
      </c>
      <c r="G878" s="8" t="s">
        <v>795</v>
      </c>
      <c r="H878" s="8" t="s">
        <v>795</v>
      </c>
      <c r="I878" s="19" t="n">
        <v>452000</v>
      </c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customFormat="false" ht="15.75" hidden="false" customHeight="false" outlineLevel="0" collapsed="false">
      <c r="A879" s="104" t="n">
        <v>43339</v>
      </c>
      <c r="B879" s="8"/>
      <c r="C879" s="8" t="s">
        <v>626</v>
      </c>
      <c r="D879" s="8"/>
      <c r="E879" s="102" t="n">
        <v>0.604166666666667</v>
      </c>
      <c r="F879" s="102" t="n">
        <v>0.604166666666667</v>
      </c>
      <c r="G879" s="8" t="s">
        <v>794</v>
      </c>
      <c r="H879" s="8" t="s">
        <v>794</v>
      </c>
      <c r="I879" s="19" t="n">
        <v>379000</v>
      </c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customFormat="false" ht="15.75" hidden="false" customHeight="false" outlineLevel="0" collapsed="false">
      <c r="A880" s="104" t="n">
        <v>43340</v>
      </c>
      <c r="B880" s="8"/>
      <c r="C880" s="8" t="s">
        <v>626</v>
      </c>
      <c r="D880" s="8"/>
      <c r="E880" s="102" t="n">
        <v>0.604166666666667</v>
      </c>
      <c r="F880" s="102" t="n">
        <v>0.604166666666667</v>
      </c>
      <c r="G880" s="8" t="s">
        <v>794</v>
      </c>
      <c r="H880" s="8" t="s">
        <v>794</v>
      </c>
      <c r="I880" s="19" t="n">
        <v>817000</v>
      </c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customFormat="false" ht="15.75" hidden="false" customHeight="false" outlineLevel="0" collapsed="false">
      <c r="A881" s="104" t="n">
        <v>43341</v>
      </c>
      <c r="B881" s="8"/>
      <c r="C881" s="8" t="s">
        <v>626</v>
      </c>
      <c r="D881" s="8"/>
      <c r="E881" s="102" t="n">
        <v>0.604166666666667</v>
      </c>
      <c r="F881" s="102" t="n">
        <v>0.604166666666667</v>
      </c>
      <c r="G881" s="8" t="s">
        <v>794</v>
      </c>
      <c r="H881" s="8" t="s">
        <v>794</v>
      </c>
      <c r="I881" s="19" t="n">
        <v>90000</v>
      </c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customFormat="false" ht="15.75" hidden="false" customHeight="false" outlineLevel="0" collapsed="false">
      <c r="A882" s="104" t="n">
        <v>43342</v>
      </c>
      <c r="B882" s="8"/>
      <c r="C882" s="8" t="s">
        <v>626</v>
      </c>
      <c r="D882" s="8"/>
      <c r="E882" s="102" t="n">
        <v>0.604166666666667</v>
      </c>
      <c r="F882" s="102" t="n">
        <v>0.604166666666667</v>
      </c>
      <c r="G882" s="8" t="s">
        <v>794</v>
      </c>
      <c r="H882" s="8" t="s">
        <v>794</v>
      </c>
      <c r="I882" s="19" t="n">
        <v>390000</v>
      </c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customFormat="false" ht="15.75" hidden="false" customHeight="false" outlineLevel="0" collapsed="false">
      <c r="A883" s="104" t="n">
        <v>43343</v>
      </c>
      <c r="B883" s="8"/>
      <c r="C883" s="8" t="s">
        <v>626</v>
      </c>
      <c r="D883" s="8"/>
      <c r="E883" s="102" t="n">
        <v>0.625</v>
      </c>
      <c r="F883" s="102" t="n">
        <v>0.625</v>
      </c>
      <c r="G883" s="8" t="s">
        <v>792</v>
      </c>
      <c r="H883" s="8" t="s">
        <v>792</v>
      </c>
      <c r="I883" s="19" t="n">
        <v>390000</v>
      </c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customFormat="false" ht="15.75" hidden="false" customHeight="false" outlineLevel="0" collapsed="false">
      <c r="A884" s="104" t="n">
        <v>43344</v>
      </c>
      <c r="B884" s="8"/>
      <c r="C884" s="8" t="s">
        <v>626</v>
      </c>
      <c r="D884" s="8"/>
      <c r="E884" s="102" t="n">
        <v>0.375</v>
      </c>
      <c r="F884" s="102" t="n">
        <v>0.375</v>
      </c>
      <c r="G884" s="8" t="s">
        <v>798</v>
      </c>
      <c r="H884" s="8" t="s">
        <v>798</v>
      </c>
      <c r="I884" s="19" t="n">
        <v>325000</v>
      </c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customFormat="false" ht="15.75" hidden="false" customHeight="false" outlineLevel="0" collapsed="false">
      <c r="A885" s="104" t="n">
        <v>43345</v>
      </c>
      <c r="B885" s="8"/>
      <c r="C885" s="8" t="s">
        <v>626</v>
      </c>
      <c r="D885" s="8"/>
      <c r="E885" s="102" t="n">
        <v>0.375</v>
      </c>
      <c r="F885" s="102" t="n">
        <v>0.375</v>
      </c>
      <c r="G885" s="8" t="s">
        <v>799</v>
      </c>
      <c r="H885" s="8" t="s">
        <v>799</v>
      </c>
      <c r="I885" s="19" t="n">
        <v>537000</v>
      </c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customFormat="false" ht="15.75" hidden="false" customHeight="false" outlineLevel="0" collapsed="false">
      <c r="A886" s="104" t="n">
        <v>43346</v>
      </c>
      <c r="B886" s="8"/>
      <c r="C886" s="8" t="s">
        <v>626</v>
      </c>
      <c r="D886" s="8"/>
      <c r="E886" s="102" t="n">
        <v>0.604166666666667</v>
      </c>
      <c r="F886" s="102" t="n">
        <v>0.604166666666667</v>
      </c>
      <c r="G886" s="8" t="s">
        <v>798</v>
      </c>
      <c r="H886" s="8" t="s">
        <v>798</v>
      </c>
      <c r="I886" s="19" t="n">
        <v>360000</v>
      </c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customFormat="false" ht="15.75" hidden="false" customHeight="false" outlineLevel="0" collapsed="false">
      <c r="A887" s="104" t="n">
        <v>43347</v>
      </c>
      <c r="B887" s="8"/>
      <c r="C887" s="8" t="s">
        <v>626</v>
      </c>
      <c r="D887" s="8"/>
      <c r="E887" s="102" t="n">
        <v>0.604166666666667</v>
      </c>
      <c r="F887" s="102" t="n">
        <v>0.604166666666667</v>
      </c>
      <c r="G887" s="8" t="s">
        <v>798</v>
      </c>
      <c r="H887" s="8" t="s">
        <v>798</v>
      </c>
      <c r="I887" s="19" t="n">
        <v>738000</v>
      </c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customFormat="false" ht="15.75" hidden="false" customHeight="false" outlineLevel="0" collapsed="false">
      <c r="A888" s="104" t="n">
        <v>43348</v>
      </c>
      <c r="B888" s="8"/>
      <c r="C888" s="8" t="s">
        <v>626</v>
      </c>
      <c r="D888" s="8"/>
      <c r="E888" s="102" t="n">
        <v>0.604166666666667</v>
      </c>
      <c r="F888" s="102" t="n">
        <v>0.604166666666667</v>
      </c>
      <c r="G888" s="8" t="s">
        <v>798</v>
      </c>
      <c r="H888" s="8" t="s">
        <v>798</v>
      </c>
      <c r="I888" s="19" t="n">
        <v>530000</v>
      </c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customFormat="false" ht="15.75" hidden="false" customHeight="false" outlineLevel="0" collapsed="false">
      <c r="A889" s="104" t="n">
        <v>43349</v>
      </c>
      <c r="B889" s="8"/>
      <c r="C889" s="8" t="s">
        <v>626</v>
      </c>
      <c r="D889" s="8"/>
      <c r="E889" s="102" t="n">
        <v>0.604166666666667</v>
      </c>
      <c r="F889" s="102" t="n">
        <v>0.604166666666667</v>
      </c>
      <c r="G889" s="8" t="s">
        <v>798</v>
      </c>
      <c r="H889" s="8" t="s">
        <v>798</v>
      </c>
      <c r="I889" s="19" t="n">
        <v>658000</v>
      </c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customFormat="false" ht="15.75" hidden="false" customHeight="false" outlineLevel="0" collapsed="false">
      <c r="A890" s="104" t="n">
        <v>43350</v>
      </c>
      <c r="B890" s="8"/>
      <c r="C890" s="8" t="s">
        <v>626</v>
      </c>
      <c r="D890" s="8"/>
      <c r="E890" s="102" t="n">
        <v>0.625</v>
      </c>
      <c r="F890" s="102" t="n">
        <v>0.625</v>
      </c>
      <c r="G890" s="8" t="s">
        <v>793</v>
      </c>
      <c r="H890" s="8" t="s">
        <v>793</v>
      </c>
      <c r="I890" s="19" t="n">
        <v>751000</v>
      </c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customFormat="false" ht="15.75" hidden="false" customHeight="false" outlineLevel="0" collapsed="false">
      <c r="A891" s="104" t="n">
        <v>43351</v>
      </c>
      <c r="B891" s="8"/>
      <c r="C891" s="8" t="s">
        <v>626</v>
      </c>
      <c r="D891" s="8"/>
      <c r="E891" s="102" t="n">
        <v>0.375</v>
      </c>
      <c r="F891" s="102" t="n">
        <v>0.375</v>
      </c>
      <c r="G891" s="8" t="s">
        <v>800</v>
      </c>
      <c r="H891" s="8" t="s">
        <v>800</v>
      </c>
      <c r="I891" s="19" t="n">
        <v>267000</v>
      </c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customFormat="false" ht="15.75" hidden="false" customHeight="false" outlineLevel="0" collapsed="false">
      <c r="A892" s="104" t="n">
        <v>43352</v>
      </c>
      <c r="B892" s="8"/>
      <c r="C892" s="8" t="s">
        <v>626</v>
      </c>
      <c r="D892" s="8"/>
      <c r="E892" s="102" t="n">
        <v>0.375</v>
      </c>
      <c r="F892" s="102" t="n">
        <v>0.375</v>
      </c>
      <c r="G892" s="8" t="s">
        <v>801</v>
      </c>
      <c r="H892" s="8" t="s">
        <v>801</v>
      </c>
      <c r="I892" s="19" t="n">
        <v>526000</v>
      </c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customFormat="false" ht="15.75" hidden="false" customHeight="false" outlineLevel="0" collapsed="false">
      <c r="A893" s="104" t="n">
        <v>43353</v>
      </c>
      <c r="B893" s="8"/>
      <c r="C893" s="8" t="s">
        <v>626</v>
      </c>
      <c r="D893" s="8"/>
      <c r="E893" s="102" t="n">
        <v>0.604166666666667</v>
      </c>
      <c r="F893" s="102" t="n">
        <v>0.604166666666667</v>
      </c>
      <c r="G893" s="8" t="s">
        <v>800</v>
      </c>
      <c r="H893" s="8" t="s">
        <v>800</v>
      </c>
      <c r="I893" s="19" t="n">
        <v>433000</v>
      </c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customFormat="false" ht="15.75" hidden="false" customHeight="false" outlineLevel="0" collapsed="false">
      <c r="A894" s="104" t="n">
        <v>43354</v>
      </c>
      <c r="B894" s="8"/>
      <c r="C894" s="8" t="s">
        <v>626</v>
      </c>
      <c r="D894" s="8"/>
      <c r="E894" s="102" t="n">
        <v>0.604166666666667</v>
      </c>
      <c r="F894" s="102" t="n">
        <v>0.604166666666667</v>
      </c>
      <c r="G894" s="8" t="s">
        <v>800</v>
      </c>
      <c r="H894" s="8" t="s">
        <v>800</v>
      </c>
      <c r="I894" s="19" t="n">
        <v>481000</v>
      </c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customFormat="false" ht="15.75" hidden="false" customHeight="false" outlineLevel="0" collapsed="false">
      <c r="A895" s="104" t="n">
        <v>43355</v>
      </c>
      <c r="B895" s="8"/>
      <c r="C895" s="8" t="s">
        <v>626</v>
      </c>
      <c r="D895" s="8"/>
      <c r="E895" s="102" t="n">
        <v>0.604166666666667</v>
      </c>
      <c r="F895" s="102" t="n">
        <v>0.604166666666667</v>
      </c>
      <c r="G895" s="8" t="s">
        <v>800</v>
      </c>
      <c r="H895" s="8" t="s">
        <v>800</v>
      </c>
      <c r="I895" s="19" t="n">
        <v>117000</v>
      </c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customFormat="false" ht="15.75" hidden="false" customHeight="false" outlineLevel="0" collapsed="false">
      <c r="A896" s="104" t="n">
        <v>43356</v>
      </c>
      <c r="B896" s="8"/>
      <c r="C896" s="8" t="s">
        <v>626</v>
      </c>
      <c r="D896" s="8"/>
      <c r="E896" s="102" t="n">
        <v>0.604166666666667</v>
      </c>
      <c r="F896" s="102" t="n">
        <v>0.604166666666667</v>
      </c>
      <c r="G896" s="8" t="s">
        <v>800</v>
      </c>
      <c r="H896" s="8" t="s">
        <v>800</v>
      </c>
      <c r="I896" s="19" t="n">
        <v>773000</v>
      </c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customFormat="false" ht="15.75" hidden="false" customHeight="false" outlineLevel="0" collapsed="false">
      <c r="A897" s="104" t="n">
        <v>43357</v>
      </c>
      <c r="B897" s="8"/>
      <c r="C897" s="8" t="s">
        <v>626</v>
      </c>
      <c r="D897" s="8"/>
      <c r="E897" s="102" t="n">
        <v>0.625</v>
      </c>
      <c r="F897" s="102" t="n">
        <v>0.625</v>
      </c>
      <c r="G897" s="8" t="s">
        <v>797</v>
      </c>
      <c r="H897" s="8" t="s">
        <v>797</v>
      </c>
      <c r="I897" s="19" t="n">
        <v>296000</v>
      </c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customFormat="false" ht="15.75" hidden="false" customHeight="false" outlineLevel="0" collapsed="false">
      <c r="A898" s="104" t="n">
        <v>43358</v>
      </c>
      <c r="B898" s="8"/>
      <c r="C898" s="8" t="s">
        <v>626</v>
      </c>
      <c r="D898" s="8"/>
      <c r="E898" s="102" t="n">
        <v>0.375</v>
      </c>
      <c r="F898" s="102" t="n">
        <v>0.375</v>
      </c>
      <c r="G898" s="8" t="s">
        <v>804</v>
      </c>
      <c r="H898" s="8" t="s">
        <v>804</v>
      </c>
      <c r="I898" s="19" t="n">
        <v>453000</v>
      </c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customFormat="false" ht="15.75" hidden="false" customHeight="false" outlineLevel="0" collapsed="false">
      <c r="A899" s="104" t="n">
        <v>43359</v>
      </c>
      <c r="B899" s="8"/>
      <c r="C899" s="8" t="s">
        <v>646</v>
      </c>
      <c r="D899" s="8"/>
      <c r="E899" s="102" t="n">
        <v>0.375</v>
      </c>
      <c r="F899" s="8" t="s">
        <v>23</v>
      </c>
      <c r="G899" s="8" t="s">
        <v>805</v>
      </c>
      <c r="H899" s="8" t="s">
        <v>23</v>
      </c>
      <c r="I899" s="8" t="s">
        <v>23</v>
      </c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customFormat="false" ht="15.75" hidden="false" customHeight="false" outlineLevel="0" collapsed="false">
      <c r="A900" s="104" t="n">
        <v>43360</v>
      </c>
      <c r="B900" s="8"/>
      <c r="C900" s="8" t="s">
        <v>626</v>
      </c>
      <c r="D900" s="8"/>
      <c r="E900" s="102" t="n">
        <v>0.604166666666667</v>
      </c>
      <c r="F900" s="102" t="n">
        <v>0.604166666666667</v>
      </c>
      <c r="G900" s="8" t="s">
        <v>804</v>
      </c>
      <c r="H900" s="8" t="s">
        <v>804</v>
      </c>
      <c r="I900" s="19" t="n">
        <v>237000</v>
      </c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customFormat="false" ht="15.75" hidden="false" customHeight="false" outlineLevel="0" collapsed="false">
      <c r="A901" s="104" t="n">
        <v>43361</v>
      </c>
      <c r="B901" s="8"/>
      <c r="C901" s="8" t="s">
        <v>626</v>
      </c>
      <c r="D901" s="8"/>
      <c r="E901" s="102" t="n">
        <v>0.604166666666667</v>
      </c>
      <c r="F901" s="102" t="n">
        <v>0.604166666666667</v>
      </c>
      <c r="G901" s="8" t="s">
        <v>804</v>
      </c>
      <c r="H901" s="8" t="s">
        <v>804</v>
      </c>
      <c r="I901" s="19" t="n">
        <v>288000</v>
      </c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customFormat="false" ht="15.75" hidden="false" customHeight="false" outlineLevel="0" collapsed="false">
      <c r="A902" s="104" t="n">
        <v>43362</v>
      </c>
      <c r="B902" s="8"/>
      <c r="C902" s="8" t="s">
        <v>626</v>
      </c>
      <c r="D902" s="8"/>
      <c r="E902" s="102" t="n">
        <v>0.604166666666667</v>
      </c>
      <c r="F902" s="102" t="n">
        <v>0.604166666666667</v>
      </c>
      <c r="G902" s="8" t="s">
        <v>804</v>
      </c>
      <c r="H902" s="8" t="s">
        <v>804</v>
      </c>
      <c r="I902" s="19" t="n">
        <v>386000</v>
      </c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customFormat="false" ht="15.75" hidden="false" customHeight="false" outlineLevel="0" collapsed="false">
      <c r="A903" s="104" t="n">
        <v>43363</v>
      </c>
      <c r="B903" s="8"/>
      <c r="C903" s="8" t="s">
        <v>626</v>
      </c>
      <c r="D903" s="8"/>
      <c r="E903" s="102" t="n">
        <v>0.604166666666667</v>
      </c>
      <c r="F903" s="102" t="n">
        <v>0.604166666666667</v>
      </c>
      <c r="G903" s="8" t="s">
        <v>804</v>
      </c>
      <c r="H903" s="8" t="s">
        <v>804</v>
      </c>
      <c r="I903" s="19" t="n">
        <v>432000</v>
      </c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customFormat="false" ht="15.75" hidden="false" customHeight="false" outlineLevel="0" collapsed="false">
      <c r="A904" s="104" t="n">
        <v>43364</v>
      </c>
      <c r="B904" s="8"/>
      <c r="C904" s="8" t="s">
        <v>626</v>
      </c>
      <c r="D904" s="8"/>
      <c r="E904" s="102" t="n">
        <v>0.625</v>
      </c>
      <c r="F904" s="102" t="n">
        <v>0.625</v>
      </c>
      <c r="G904" s="8" t="s">
        <v>797</v>
      </c>
      <c r="H904" s="8" t="s">
        <v>797</v>
      </c>
      <c r="I904" s="19" t="n">
        <v>35000</v>
      </c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customFormat="false" ht="15.75" hidden="false" customHeight="false" outlineLevel="0" collapsed="false">
      <c r="A905" s="104" t="n">
        <v>43365</v>
      </c>
      <c r="B905" s="8"/>
      <c r="C905" s="8" t="s">
        <v>626</v>
      </c>
      <c r="D905" s="8"/>
      <c r="E905" s="102" t="n">
        <v>0.375</v>
      </c>
      <c r="F905" s="102" t="n">
        <v>0.375</v>
      </c>
      <c r="G905" s="8" t="s">
        <v>807</v>
      </c>
      <c r="H905" s="8" t="s">
        <v>807</v>
      </c>
      <c r="I905" s="19" t="n">
        <v>883000</v>
      </c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customFormat="false" ht="15.75" hidden="false" customHeight="false" outlineLevel="0" collapsed="false">
      <c r="A906" s="104" t="n">
        <v>43366</v>
      </c>
      <c r="B906" s="8"/>
      <c r="C906" s="8" t="s">
        <v>626</v>
      </c>
      <c r="D906" s="8"/>
      <c r="E906" s="102" t="n">
        <v>0.375</v>
      </c>
      <c r="F906" s="102" t="n">
        <v>0.375</v>
      </c>
      <c r="G906" s="8" t="s">
        <v>808</v>
      </c>
      <c r="H906" s="8" t="s">
        <v>808</v>
      </c>
      <c r="I906" s="19" t="n">
        <v>373000</v>
      </c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customFormat="false" ht="15.75" hidden="false" customHeight="false" outlineLevel="0" collapsed="false">
      <c r="A907" s="104" t="n">
        <v>43367</v>
      </c>
      <c r="B907" s="8"/>
      <c r="C907" s="8" t="s">
        <v>626</v>
      </c>
      <c r="D907" s="8"/>
      <c r="E907" s="102" t="n">
        <v>0.604166666666667</v>
      </c>
      <c r="F907" s="102" t="n">
        <v>0.604166666666667</v>
      </c>
      <c r="G907" s="8" t="s">
        <v>807</v>
      </c>
      <c r="H907" s="8" t="s">
        <v>807</v>
      </c>
      <c r="I907" s="19" t="n">
        <v>461000</v>
      </c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customFormat="false" ht="15.75" hidden="false" customHeight="false" outlineLevel="0" collapsed="false">
      <c r="A908" s="104" t="n">
        <v>43368</v>
      </c>
      <c r="B908" s="8"/>
      <c r="C908" s="8" t="s">
        <v>626</v>
      </c>
      <c r="D908" s="8"/>
      <c r="E908" s="102" t="n">
        <v>0.604166666666667</v>
      </c>
      <c r="F908" s="102" t="n">
        <v>0.604166666666667</v>
      </c>
      <c r="G908" s="8" t="s">
        <v>807</v>
      </c>
      <c r="H908" s="8" t="s">
        <v>807</v>
      </c>
      <c r="I908" s="19" t="n">
        <v>576000</v>
      </c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customFormat="false" ht="15.75" hidden="false" customHeight="false" outlineLevel="0" collapsed="false">
      <c r="A909" s="104" t="n">
        <v>43369</v>
      </c>
      <c r="B909" s="8"/>
      <c r="C909" s="8" t="s">
        <v>626</v>
      </c>
      <c r="D909" s="8"/>
      <c r="E909" s="102" t="n">
        <v>0.604166666666667</v>
      </c>
      <c r="F909" s="102" t="n">
        <v>0.604166666666667</v>
      </c>
      <c r="G909" s="8" t="s">
        <v>807</v>
      </c>
      <c r="H909" s="8" t="s">
        <v>807</v>
      </c>
      <c r="I909" s="19" t="n">
        <v>774000</v>
      </c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customFormat="false" ht="15.75" hidden="false" customHeight="false" outlineLevel="0" collapsed="false">
      <c r="A910" s="104" t="n">
        <v>43370</v>
      </c>
      <c r="B910" s="8"/>
      <c r="C910" s="8" t="s">
        <v>626</v>
      </c>
      <c r="D910" s="8"/>
      <c r="E910" s="102" t="n">
        <v>0.604166666666667</v>
      </c>
      <c r="F910" s="102" t="n">
        <v>0.604166666666667</v>
      </c>
      <c r="G910" s="8" t="s">
        <v>807</v>
      </c>
      <c r="H910" s="8" t="s">
        <v>807</v>
      </c>
      <c r="I910" s="19" t="n">
        <v>537000</v>
      </c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customFormat="false" ht="15.75" hidden="false" customHeight="false" outlineLevel="0" collapsed="false">
      <c r="A911" s="104" t="n">
        <v>43371</v>
      </c>
      <c r="B911" s="8"/>
      <c r="C911" s="8" t="s">
        <v>626</v>
      </c>
      <c r="D911" s="8"/>
      <c r="E911" s="102" t="n">
        <v>0.625</v>
      </c>
      <c r="F911" s="102" t="n">
        <v>0.625</v>
      </c>
      <c r="G911" s="8" t="s">
        <v>797</v>
      </c>
      <c r="H911" s="8" t="s">
        <v>797</v>
      </c>
      <c r="I911" s="19" t="n">
        <v>638000</v>
      </c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customFormat="false" ht="15.75" hidden="false" customHeight="false" outlineLevel="0" collapsed="false">
      <c r="A912" s="104" t="n">
        <v>43372</v>
      </c>
      <c r="B912" s="8"/>
      <c r="C912" s="8" t="s">
        <v>626</v>
      </c>
      <c r="D912" s="8"/>
      <c r="E912" s="102" t="n">
        <v>0.375</v>
      </c>
      <c r="F912" s="102" t="n">
        <v>0.375</v>
      </c>
      <c r="G912" s="8" t="s">
        <v>809</v>
      </c>
      <c r="H912" s="8" t="s">
        <v>809</v>
      </c>
      <c r="I912" s="19" t="n">
        <v>630000</v>
      </c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customFormat="false" ht="15.75" hidden="false" customHeight="false" outlineLevel="0" collapsed="false">
      <c r="A913" s="104" t="n">
        <v>43373</v>
      </c>
      <c r="B913" s="8"/>
      <c r="C913" s="8" t="s">
        <v>626</v>
      </c>
      <c r="D913" s="8"/>
      <c r="E913" s="102" t="n">
        <v>0.375</v>
      </c>
      <c r="F913" s="102" t="n">
        <v>0.375</v>
      </c>
      <c r="G913" s="8" t="s">
        <v>810</v>
      </c>
      <c r="H913" s="8" t="s">
        <v>810</v>
      </c>
      <c r="I913" s="19" t="n">
        <v>961000</v>
      </c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customFormat="false" ht="15.75" hidden="false" customHeight="false" outlineLevel="0" collapsed="false">
      <c r="A914" s="104" t="n">
        <v>43374</v>
      </c>
      <c r="B914" s="8"/>
      <c r="C914" s="8" t="s">
        <v>626</v>
      </c>
      <c r="D914" s="8"/>
      <c r="E914" s="102" t="n">
        <v>0.604166666666667</v>
      </c>
      <c r="F914" s="102" t="n">
        <v>0.604166666666667</v>
      </c>
      <c r="G914" s="8" t="s">
        <v>809</v>
      </c>
      <c r="H914" s="8" t="s">
        <v>809</v>
      </c>
      <c r="I914" s="19" t="n">
        <v>426000</v>
      </c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customFormat="false" ht="15.75" hidden="false" customHeight="false" outlineLevel="0" collapsed="false">
      <c r="A915" s="104" t="n">
        <v>43375</v>
      </c>
      <c r="B915" s="8"/>
      <c r="C915" s="8" t="s">
        <v>626</v>
      </c>
      <c r="D915" s="8"/>
      <c r="E915" s="102" t="n">
        <v>0.604166666666667</v>
      </c>
      <c r="F915" s="102" t="n">
        <v>0.604166666666667</v>
      </c>
      <c r="G915" s="8" t="s">
        <v>809</v>
      </c>
      <c r="H915" s="8" t="s">
        <v>809</v>
      </c>
      <c r="I915" s="19" t="n">
        <v>405000</v>
      </c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customFormat="false" ht="15.75" hidden="false" customHeight="false" outlineLevel="0" collapsed="false">
      <c r="A916" s="104" t="n">
        <v>43376</v>
      </c>
      <c r="B916" s="8"/>
      <c r="C916" s="8" t="s">
        <v>626</v>
      </c>
      <c r="D916" s="8"/>
      <c r="E916" s="102" t="n">
        <v>0.604166666666667</v>
      </c>
      <c r="F916" s="102" t="n">
        <v>0.604166666666667</v>
      </c>
      <c r="G916" s="8" t="s">
        <v>809</v>
      </c>
      <c r="H916" s="8" t="s">
        <v>809</v>
      </c>
      <c r="I916" s="19" t="n">
        <v>586000</v>
      </c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customFormat="false" ht="15.75" hidden="false" customHeight="false" outlineLevel="0" collapsed="false">
      <c r="A917" s="104" t="n">
        <v>43377</v>
      </c>
      <c r="B917" s="8"/>
      <c r="C917" s="8" t="s">
        <v>626</v>
      </c>
      <c r="D917" s="8"/>
      <c r="E917" s="102" t="n">
        <v>0.604166666666667</v>
      </c>
      <c r="F917" s="102" t="n">
        <v>0.604166666666667</v>
      </c>
      <c r="G917" s="8" t="s">
        <v>809</v>
      </c>
      <c r="H917" s="8" t="s">
        <v>809</v>
      </c>
      <c r="I917" s="103" t="s">
        <v>821</v>
      </c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customFormat="false" ht="15.75" hidden="false" customHeight="false" outlineLevel="0" collapsed="false">
      <c r="A918" s="104" t="n">
        <v>43378</v>
      </c>
      <c r="B918" s="8"/>
      <c r="C918" s="8" t="s">
        <v>626</v>
      </c>
      <c r="D918" s="8"/>
      <c r="E918" s="102" t="n">
        <v>0.625</v>
      </c>
      <c r="F918" s="102" t="n">
        <v>0.625</v>
      </c>
      <c r="G918" s="8" t="s">
        <v>797</v>
      </c>
      <c r="H918" s="8" t="s">
        <v>797</v>
      </c>
      <c r="I918" s="103" t="s">
        <v>821</v>
      </c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customFormat="false" ht="15.75" hidden="false" customHeight="false" outlineLevel="0" collapsed="false">
      <c r="A919" s="104" t="n">
        <v>43379</v>
      </c>
      <c r="B919" s="8"/>
      <c r="C919" s="8" t="s">
        <v>626</v>
      </c>
      <c r="D919" s="8"/>
      <c r="E919" s="102" t="n">
        <v>0.375</v>
      </c>
      <c r="F919" s="102" t="n">
        <v>0.375</v>
      </c>
      <c r="G919" s="8" t="s">
        <v>811</v>
      </c>
      <c r="H919" s="8" t="s">
        <v>811</v>
      </c>
      <c r="I919" s="19" t="n">
        <v>380000</v>
      </c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customFormat="false" ht="15.75" hidden="false" customHeight="false" outlineLevel="0" collapsed="false">
      <c r="A920" s="104" t="n">
        <v>43380</v>
      </c>
      <c r="B920" s="8"/>
      <c r="C920" s="8" t="s">
        <v>626</v>
      </c>
      <c r="D920" s="8"/>
      <c r="E920" s="102" t="n">
        <v>0.375</v>
      </c>
      <c r="F920" s="102" t="n">
        <v>0.375</v>
      </c>
      <c r="G920" s="8" t="s">
        <v>812</v>
      </c>
      <c r="H920" s="8" t="s">
        <v>812</v>
      </c>
      <c r="I920" s="19" t="n">
        <v>204000</v>
      </c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customFormat="false" ht="15.75" hidden="false" customHeight="false" outlineLevel="0" collapsed="false">
      <c r="A921" s="104" t="n">
        <v>43381</v>
      </c>
      <c r="B921" s="8"/>
      <c r="C921" s="8" t="s">
        <v>626</v>
      </c>
      <c r="D921" s="8"/>
      <c r="E921" s="102" t="n">
        <v>0.604166666666667</v>
      </c>
      <c r="F921" s="102" t="n">
        <v>0.604166666666667</v>
      </c>
      <c r="G921" s="8" t="s">
        <v>811</v>
      </c>
      <c r="H921" s="8" t="s">
        <v>811</v>
      </c>
      <c r="I921" s="19" t="n">
        <v>395000</v>
      </c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customFormat="false" ht="15.75" hidden="false" customHeight="false" outlineLevel="0" collapsed="false">
      <c r="A922" s="104" t="n">
        <v>43382</v>
      </c>
      <c r="B922" s="8"/>
      <c r="C922" s="8" t="s">
        <v>626</v>
      </c>
      <c r="D922" s="8"/>
      <c r="E922" s="102" t="n">
        <v>0.604166666666667</v>
      </c>
      <c r="F922" s="102" t="n">
        <v>0.604166666666667</v>
      </c>
      <c r="G922" s="8" t="s">
        <v>811</v>
      </c>
      <c r="H922" s="8" t="s">
        <v>811</v>
      </c>
      <c r="I922" s="19" t="n">
        <v>136000</v>
      </c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customFormat="false" ht="15.75" hidden="false" customHeight="false" outlineLevel="0" collapsed="false">
      <c r="A923" s="104" t="n">
        <v>43383</v>
      </c>
      <c r="B923" s="8"/>
      <c r="C923" s="8" t="s">
        <v>626</v>
      </c>
      <c r="D923" s="8"/>
      <c r="E923" s="102" t="n">
        <v>0.604166666666667</v>
      </c>
      <c r="F923" s="102" t="n">
        <v>0.604166666666667</v>
      </c>
      <c r="G923" s="8" t="s">
        <v>811</v>
      </c>
      <c r="H923" s="8" t="s">
        <v>811</v>
      </c>
      <c r="I923" s="19" t="n">
        <v>319000</v>
      </c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customFormat="false" ht="15.75" hidden="false" customHeight="false" outlineLevel="0" collapsed="false">
      <c r="A924" s="104" t="n">
        <v>43384</v>
      </c>
      <c r="B924" s="8"/>
      <c r="C924" s="8" t="s">
        <v>626</v>
      </c>
      <c r="D924" s="8"/>
      <c r="E924" s="102" t="n">
        <v>0.604166666666667</v>
      </c>
      <c r="F924" s="102" t="n">
        <v>0.604166666666667</v>
      </c>
      <c r="G924" s="8" t="s">
        <v>811</v>
      </c>
      <c r="H924" s="8" t="s">
        <v>811</v>
      </c>
      <c r="I924" s="19" t="n">
        <v>436000</v>
      </c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customFormat="false" ht="15.75" hidden="false" customHeight="false" outlineLevel="0" collapsed="false">
      <c r="A925" s="104" t="n">
        <v>43385</v>
      </c>
      <c r="B925" s="8"/>
      <c r="C925" s="8" t="s">
        <v>626</v>
      </c>
      <c r="D925" s="8"/>
      <c r="E925" s="102" t="n">
        <v>0.625</v>
      </c>
      <c r="F925" s="102" t="n">
        <v>0.625</v>
      </c>
      <c r="G925" s="8" t="s">
        <v>822</v>
      </c>
      <c r="H925" s="8" t="s">
        <v>822</v>
      </c>
      <c r="I925" s="19" t="n">
        <v>621009</v>
      </c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customFormat="false" ht="15.75" hidden="false" customHeight="false" outlineLevel="0" collapsed="false">
      <c r="A926" s="104" t="n">
        <v>43386</v>
      </c>
      <c r="B926" s="8"/>
      <c r="C926" s="8" t="s">
        <v>626</v>
      </c>
      <c r="D926" s="8"/>
      <c r="E926" s="102" t="n">
        <v>0.375</v>
      </c>
      <c r="F926" s="102" t="n">
        <v>0.375</v>
      </c>
      <c r="G926" s="8" t="s">
        <v>813</v>
      </c>
      <c r="H926" s="8" t="s">
        <v>813</v>
      </c>
      <c r="I926" s="19" t="n">
        <v>759000</v>
      </c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customFormat="false" ht="15.75" hidden="false" customHeight="false" outlineLevel="0" collapsed="false">
      <c r="A927" s="104" t="n">
        <v>43387</v>
      </c>
      <c r="B927" s="8"/>
      <c r="C927" s="8" t="s">
        <v>646</v>
      </c>
      <c r="D927" s="8"/>
      <c r="E927" s="102" t="n">
        <v>0.375</v>
      </c>
      <c r="F927" s="8" t="s">
        <v>23</v>
      </c>
      <c r="G927" s="8" t="s">
        <v>823</v>
      </c>
      <c r="H927" s="8" t="s">
        <v>23</v>
      </c>
      <c r="I927" s="19" t="s">
        <v>23</v>
      </c>
      <c r="J927" s="8" t="s">
        <v>697</v>
      </c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customFormat="false" ht="15.75" hidden="false" customHeight="false" outlineLevel="0" collapsed="false">
      <c r="A928" s="104" t="n">
        <v>43388</v>
      </c>
      <c r="B928" s="8"/>
      <c r="C928" s="8" t="s">
        <v>626</v>
      </c>
      <c r="D928" s="8"/>
      <c r="E928" s="102" t="n">
        <v>0.604166666666667</v>
      </c>
      <c r="F928" s="102" t="n">
        <v>0.604166666666667</v>
      </c>
      <c r="G928" s="8" t="s">
        <v>813</v>
      </c>
      <c r="H928" s="8" t="s">
        <v>813</v>
      </c>
      <c r="I928" s="19" t="n">
        <v>243000</v>
      </c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customFormat="false" ht="15.75" hidden="false" customHeight="false" outlineLevel="0" collapsed="false">
      <c r="A929" s="104" t="n">
        <v>43389</v>
      </c>
      <c r="B929" s="8"/>
      <c r="C929" s="8" t="s">
        <v>626</v>
      </c>
      <c r="D929" s="8"/>
      <c r="E929" s="102" t="n">
        <v>0.604166666666667</v>
      </c>
      <c r="F929" s="102" t="n">
        <v>0.604166666666667</v>
      </c>
      <c r="G929" s="8" t="s">
        <v>813</v>
      </c>
      <c r="H929" s="8" t="s">
        <v>813</v>
      </c>
      <c r="I929" s="19" t="n">
        <v>147000</v>
      </c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customFormat="false" ht="15.75" hidden="false" customHeight="false" outlineLevel="0" collapsed="false">
      <c r="A930" s="104" t="n">
        <v>43390</v>
      </c>
      <c r="B930" s="8"/>
      <c r="C930" s="8" t="s">
        <v>626</v>
      </c>
      <c r="D930" s="8"/>
      <c r="E930" s="102" t="n">
        <v>0.604166666666667</v>
      </c>
      <c r="F930" s="102" t="n">
        <v>0.604166666666667</v>
      </c>
      <c r="G930" s="8" t="s">
        <v>813</v>
      </c>
      <c r="H930" s="8" t="s">
        <v>813</v>
      </c>
      <c r="I930" s="19" t="n">
        <v>367000</v>
      </c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customFormat="false" ht="15.75" hidden="false" customHeight="false" outlineLevel="0" collapsed="false">
      <c r="A931" s="104" t="n">
        <v>43391</v>
      </c>
      <c r="B931" s="8"/>
      <c r="C931" s="8" t="s">
        <v>626</v>
      </c>
      <c r="D931" s="8"/>
      <c r="E931" s="102" t="n">
        <v>0.604166666666667</v>
      </c>
      <c r="F931" s="102" t="n">
        <v>0.604166666666667</v>
      </c>
      <c r="G931" s="8" t="s">
        <v>813</v>
      </c>
      <c r="H931" s="8" t="s">
        <v>813</v>
      </c>
      <c r="I931" s="19" t="n">
        <v>264000</v>
      </c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customFormat="false" ht="15.75" hidden="false" customHeight="false" outlineLevel="0" collapsed="false">
      <c r="A932" s="104" t="n">
        <v>43392</v>
      </c>
      <c r="B932" s="8"/>
      <c r="C932" s="8" t="s">
        <v>626</v>
      </c>
      <c r="D932" s="8"/>
      <c r="E932" s="102" t="n">
        <v>0.625</v>
      </c>
      <c r="F932" s="102" t="n">
        <v>0.625</v>
      </c>
      <c r="G932" s="8" t="s">
        <v>824</v>
      </c>
      <c r="H932" s="8" t="s">
        <v>824</v>
      </c>
      <c r="I932" s="19" t="n">
        <v>56000</v>
      </c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customFormat="false" ht="15.75" hidden="false" customHeight="false" outlineLevel="0" collapsed="false">
      <c r="A933" s="104" t="n">
        <v>43393</v>
      </c>
      <c r="B933" s="8"/>
      <c r="C933" s="8" t="s">
        <v>626</v>
      </c>
      <c r="D933" s="8"/>
      <c r="E933" s="102" t="n">
        <v>0.375</v>
      </c>
      <c r="F933" s="102" t="n">
        <v>0.375</v>
      </c>
      <c r="G933" s="8" t="s">
        <v>813</v>
      </c>
      <c r="H933" s="8" t="s">
        <v>813</v>
      </c>
      <c r="I933" s="19" t="n">
        <v>418000</v>
      </c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customFormat="false" ht="15.75" hidden="false" customHeight="false" outlineLevel="0" collapsed="false">
      <c r="A934" s="104" t="n">
        <v>43394</v>
      </c>
      <c r="B934" s="8"/>
      <c r="C934" s="8" t="s">
        <v>626</v>
      </c>
      <c r="D934" s="8"/>
      <c r="E934" s="102" t="n">
        <v>0.375</v>
      </c>
      <c r="F934" s="102" t="n">
        <v>0.375</v>
      </c>
      <c r="G934" s="8" t="s">
        <v>823</v>
      </c>
      <c r="H934" s="8" t="s">
        <v>823</v>
      </c>
      <c r="I934" s="19" t="n">
        <v>585000</v>
      </c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customFormat="false" ht="15.75" hidden="false" customHeight="false" outlineLevel="0" collapsed="false">
      <c r="A935" s="104" t="n">
        <v>43395</v>
      </c>
      <c r="B935" s="8"/>
      <c r="C935" s="8" t="s">
        <v>626</v>
      </c>
      <c r="D935" s="8"/>
      <c r="E935" s="102" t="n">
        <v>0.604166666666667</v>
      </c>
      <c r="F935" s="102" t="n">
        <v>0.604166666666667</v>
      </c>
      <c r="G935" s="8" t="s">
        <v>813</v>
      </c>
      <c r="H935" s="8" t="s">
        <v>813</v>
      </c>
      <c r="I935" s="19" t="n">
        <v>394000</v>
      </c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customFormat="false" ht="15.75" hidden="false" customHeight="false" outlineLevel="0" collapsed="false">
      <c r="A936" s="104" t="n">
        <v>43396</v>
      </c>
      <c r="B936" s="8"/>
      <c r="C936" s="8" t="s">
        <v>626</v>
      </c>
      <c r="D936" s="8"/>
      <c r="E936" s="102" t="n">
        <v>0.604166666666667</v>
      </c>
      <c r="F936" s="102" t="n">
        <v>0.604166666666667</v>
      </c>
      <c r="G936" s="8" t="s">
        <v>813</v>
      </c>
      <c r="H936" s="8" t="s">
        <v>813</v>
      </c>
      <c r="I936" s="19" t="n">
        <v>255000</v>
      </c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customFormat="false" ht="15.75" hidden="false" customHeight="false" outlineLevel="0" collapsed="false">
      <c r="A937" s="104" t="n">
        <v>43397</v>
      </c>
      <c r="B937" s="8"/>
      <c r="C937" s="8" t="s">
        <v>626</v>
      </c>
      <c r="D937" s="8"/>
      <c r="E937" s="102" t="n">
        <v>0.604166666666667</v>
      </c>
      <c r="F937" s="102" t="n">
        <v>0.604166666666667</v>
      </c>
      <c r="G937" s="8" t="s">
        <v>813</v>
      </c>
      <c r="H937" s="8" t="s">
        <v>813</v>
      </c>
      <c r="I937" s="19" t="n">
        <v>169000</v>
      </c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customFormat="false" ht="15.75" hidden="false" customHeight="false" outlineLevel="0" collapsed="false">
      <c r="A938" s="104" t="n">
        <v>43398</v>
      </c>
      <c r="B938" s="8"/>
      <c r="C938" s="8" t="s">
        <v>626</v>
      </c>
      <c r="D938" s="8"/>
      <c r="E938" s="102" t="n">
        <v>0.604166666666667</v>
      </c>
      <c r="F938" s="102" t="n">
        <v>0.604166666666667</v>
      </c>
      <c r="G938" s="8" t="s">
        <v>813</v>
      </c>
      <c r="H938" s="8" t="s">
        <v>813</v>
      </c>
      <c r="I938" s="19" t="n">
        <v>24000</v>
      </c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customFormat="false" ht="15.75" hidden="false" customHeight="false" outlineLevel="0" collapsed="false">
      <c r="A939" s="104" t="n">
        <v>43399</v>
      </c>
      <c r="B939" s="8"/>
      <c r="C939" s="8" t="s">
        <v>626</v>
      </c>
      <c r="D939" s="8"/>
      <c r="E939" s="102" t="n">
        <v>0.625</v>
      </c>
      <c r="F939" s="102" t="n">
        <v>0.625</v>
      </c>
      <c r="G939" s="8" t="s">
        <v>824</v>
      </c>
      <c r="H939" s="8" t="s">
        <v>824</v>
      </c>
      <c r="I939" s="19" t="n">
        <v>301000</v>
      </c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customFormat="false" ht="15.75" hidden="false" customHeight="false" outlineLevel="0" collapsed="false">
      <c r="A940" s="104" t="n">
        <v>43400</v>
      </c>
      <c r="B940" s="8"/>
      <c r="C940" s="8" t="s">
        <v>626</v>
      </c>
      <c r="D940" s="8"/>
      <c r="E940" s="102" t="n">
        <v>0.375</v>
      </c>
      <c r="F940" s="102" t="n">
        <v>0.375</v>
      </c>
      <c r="G940" s="8" t="s">
        <v>815</v>
      </c>
      <c r="H940" s="8" t="s">
        <v>815</v>
      </c>
      <c r="I940" s="19" t="n">
        <v>780000</v>
      </c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customFormat="false" ht="15.75" hidden="false" customHeight="false" outlineLevel="0" collapsed="false">
      <c r="A941" s="104" t="n">
        <v>43401</v>
      </c>
      <c r="B941" s="8"/>
      <c r="C941" s="8" t="s">
        <v>626</v>
      </c>
      <c r="D941" s="8"/>
      <c r="E941" s="102" t="n">
        <v>0.375</v>
      </c>
      <c r="F941" s="102" t="n">
        <v>0.375</v>
      </c>
      <c r="G941" s="8" t="s">
        <v>816</v>
      </c>
      <c r="H941" s="8" t="s">
        <v>816</v>
      </c>
      <c r="I941" s="19" t="n">
        <v>676000</v>
      </c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customFormat="false" ht="15.75" hidden="false" customHeight="false" outlineLevel="0" collapsed="false">
      <c r="A942" s="104" t="n">
        <v>43402</v>
      </c>
      <c r="B942" s="8"/>
      <c r="C942" s="8" t="s">
        <v>626</v>
      </c>
      <c r="D942" s="8"/>
      <c r="E942" s="102" t="n">
        <v>0.604166666666667</v>
      </c>
      <c r="F942" s="102" t="n">
        <v>0.604166666666667</v>
      </c>
      <c r="G942" s="8" t="s">
        <v>815</v>
      </c>
      <c r="H942" s="8" t="s">
        <v>815</v>
      </c>
      <c r="I942" s="19" t="n">
        <v>288000</v>
      </c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customFormat="false" ht="15.75" hidden="false" customHeight="false" outlineLevel="0" collapsed="false">
      <c r="A943" s="104" t="n">
        <v>43403</v>
      </c>
      <c r="B943" s="8"/>
      <c r="C943" s="8" t="s">
        <v>626</v>
      </c>
      <c r="D943" s="8"/>
      <c r="E943" s="102" t="n">
        <v>0.604166666666667</v>
      </c>
      <c r="F943" s="102" t="n">
        <v>0.604166666666667</v>
      </c>
      <c r="G943" s="8" t="s">
        <v>815</v>
      </c>
      <c r="H943" s="8" t="s">
        <v>815</v>
      </c>
      <c r="I943" s="19" t="n">
        <v>486000</v>
      </c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customFormat="false" ht="15.75" hidden="false" customHeight="false" outlineLevel="0" collapsed="false">
      <c r="A944" s="104" t="n">
        <v>43404</v>
      </c>
      <c r="B944" s="8"/>
      <c r="C944" s="8" t="s">
        <v>626</v>
      </c>
      <c r="D944" s="8"/>
      <c r="E944" s="102" t="n">
        <v>0.604166666666667</v>
      </c>
      <c r="F944" s="102" t="n">
        <v>0.604166666666667</v>
      </c>
      <c r="G944" s="8" t="s">
        <v>815</v>
      </c>
      <c r="H944" s="8" t="s">
        <v>815</v>
      </c>
      <c r="I944" s="19" t="n">
        <v>89000</v>
      </c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customFormat="false" ht="15.75" hidden="false" customHeight="false" outlineLevel="0" collapsed="false">
      <c r="A945" s="104" t="n">
        <v>43405</v>
      </c>
      <c r="B945" s="8"/>
      <c r="C945" s="8" t="s">
        <v>626</v>
      </c>
      <c r="D945" s="8"/>
      <c r="E945" s="102" t="n">
        <v>0.604166666666667</v>
      </c>
      <c r="F945" s="102" t="n">
        <v>0.604166666666667</v>
      </c>
      <c r="G945" s="8" t="s">
        <v>815</v>
      </c>
      <c r="H945" s="8" t="s">
        <v>815</v>
      </c>
      <c r="I945" s="19" t="n">
        <v>522000</v>
      </c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customFormat="false" ht="15.75" hidden="false" customHeight="false" outlineLevel="0" collapsed="false">
      <c r="A946" s="104" t="n">
        <v>43406</v>
      </c>
      <c r="B946" s="8"/>
      <c r="C946" s="8" t="s">
        <v>626</v>
      </c>
      <c r="D946" s="8"/>
      <c r="E946" s="102" t="n">
        <v>0.625</v>
      </c>
      <c r="F946" s="102" t="n">
        <v>0.625</v>
      </c>
      <c r="G946" s="8" t="s">
        <v>825</v>
      </c>
      <c r="H946" s="8" t="s">
        <v>825</v>
      </c>
      <c r="I946" s="19" t="n">
        <v>272000</v>
      </c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customFormat="false" ht="15.75" hidden="false" customHeight="false" outlineLevel="0" collapsed="false">
      <c r="A947" s="104" t="n">
        <v>43407</v>
      </c>
      <c r="B947" s="8"/>
      <c r="C947" s="8" t="s">
        <v>626</v>
      </c>
      <c r="D947" s="8"/>
      <c r="E947" s="102" t="n">
        <v>0.375</v>
      </c>
      <c r="F947" s="102" t="n">
        <v>0.375</v>
      </c>
      <c r="G947" s="8" t="s">
        <v>817</v>
      </c>
      <c r="H947" s="8" t="s">
        <v>817</v>
      </c>
      <c r="I947" s="19" t="n">
        <v>234000</v>
      </c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customFormat="false" ht="15.75" hidden="false" customHeight="false" outlineLevel="0" collapsed="false">
      <c r="A948" s="104" t="n">
        <v>43408</v>
      </c>
      <c r="B948" s="8"/>
      <c r="C948" s="8" t="s">
        <v>626</v>
      </c>
      <c r="D948" s="8"/>
      <c r="E948" s="102" t="n">
        <v>0.375</v>
      </c>
      <c r="F948" s="102" t="n">
        <v>0.375</v>
      </c>
      <c r="G948" s="8" t="s">
        <v>818</v>
      </c>
      <c r="H948" s="8" t="s">
        <v>818</v>
      </c>
      <c r="I948" s="19" t="n">
        <v>506000</v>
      </c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customFormat="false" ht="15.75" hidden="false" customHeight="false" outlineLevel="0" collapsed="false">
      <c r="A949" s="104" t="n">
        <v>43409</v>
      </c>
      <c r="B949" s="8"/>
      <c r="C949" s="8" t="s">
        <v>626</v>
      </c>
      <c r="D949" s="8"/>
      <c r="E949" s="102" t="n">
        <v>0.604166666666667</v>
      </c>
      <c r="F949" s="102" t="n">
        <v>0.604166666666667</v>
      </c>
      <c r="G949" s="8" t="s">
        <v>817</v>
      </c>
      <c r="H949" s="8" t="s">
        <v>817</v>
      </c>
      <c r="I949" s="19" t="n">
        <v>205000</v>
      </c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customFormat="false" ht="15.75" hidden="false" customHeight="false" outlineLevel="0" collapsed="false">
      <c r="A950" s="104" t="n">
        <v>43410</v>
      </c>
      <c r="B950" s="8"/>
      <c r="C950" s="8" t="s">
        <v>626</v>
      </c>
      <c r="D950" s="8"/>
      <c r="E950" s="102" t="n">
        <v>0.604166666666667</v>
      </c>
      <c r="F950" s="102" t="n">
        <v>0.604166666666667</v>
      </c>
      <c r="G950" s="8" t="s">
        <v>817</v>
      </c>
      <c r="H950" s="8" t="s">
        <v>817</v>
      </c>
      <c r="I950" s="19" t="n">
        <v>549000</v>
      </c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customFormat="false" ht="15.75" hidden="false" customHeight="false" outlineLevel="0" collapsed="false">
      <c r="A951" s="104" t="n">
        <v>43411</v>
      </c>
      <c r="B951" s="8"/>
      <c r="C951" s="8" t="s">
        <v>626</v>
      </c>
      <c r="D951" s="8"/>
      <c r="E951" s="102" t="n">
        <v>0.604166666666667</v>
      </c>
      <c r="F951" s="102" t="n">
        <v>0.604166666666667</v>
      </c>
      <c r="G951" s="8" t="s">
        <v>817</v>
      </c>
      <c r="H951" s="8" t="s">
        <v>817</v>
      </c>
      <c r="I951" s="19" t="n">
        <v>359000</v>
      </c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customFormat="false" ht="15.75" hidden="false" customHeight="false" outlineLevel="0" collapsed="false">
      <c r="A952" s="104" t="n">
        <v>43412</v>
      </c>
      <c r="B952" s="8"/>
      <c r="C952" s="8" t="s">
        <v>626</v>
      </c>
      <c r="D952" s="8"/>
      <c r="E952" s="102" t="n">
        <v>0.604166666666667</v>
      </c>
      <c r="F952" s="102" t="n">
        <v>0.604166666666667</v>
      </c>
      <c r="G952" s="8" t="s">
        <v>817</v>
      </c>
      <c r="H952" s="8" t="s">
        <v>817</v>
      </c>
      <c r="I952" s="19" t="n">
        <v>151000</v>
      </c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customFormat="false" ht="15.75" hidden="false" customHeight="false" outlineLevel="0" collapsed="false">
      <c r="A953" s="104" t="n">
        <v>43413</v>
      </c>
      <c r="B953" s="8"/>
      <c r="C953" s="8" t="s">
        <v>626</v>
      </c>
      <c r="D953" s="8"/>
      <c r="E953" s="102" t="n">
        <v>0.625</v>
      </c>
      <c r="F953" s="102" t="n">
        <v>0.625</v>
      </c>
      <c r="G953" s="8" t="s">
        <v>826</v>
      </c>
      <c r="H953" s="8" t="s">
        <v>826</v>
      </c>
      <c r="I953" s="19" t="n">
        <v>141000</v>
      </c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customFormat="false" ht="15.75" hidden="false" customHeight="false" outlineLevel="0" collapsed="false">
      <c r="A954" s="104" t="n">
        <v>43414</v>
      </c>
      <c r="B954" s="8"/>
      <c r="C954" s="8" t="s">
        <v>626</v>
      </c>
      <c r="D954" s="8"/>
      <c r="E954" s="102" t="n">
        <v>0.375</v>
      </c>
      <c r="F954" s="102" t="n">
        <v>0.375</v>
      </c>
      <c r="G954" s="8" t="s">
        <v>819</v>
      </c>
      <c r="H954" s="8" t="s">
        <v>819</v>
      </c>
      <c r="I954" s="19" t="n">
        <v>526000</v>
      </c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customFormat="false" ht="15.75" hidden="false" customHeight="false" outlineLevel="0" collapsed="false">
      <c r="A955" s="104" t="n">
        <v>43415</v>
      </c>
      <c r="B955" s="8"/>
      <c r="C955" s="8" t="s">
        <v>626</v>
      </c>
      <c r="D955" s="8"/>
      <c r="E955" s="102" t="n">
        <v>0.375</v>
      </c>
      <c r="F955" s="102" t="n">
        <v>0.375</v>
      </c>
      <c r="G955" s="8" t="s">
        <v>820</v>
      </c>
      <c r="H955" s="8" t="s">
        <v>820</v>
      </c>
      <c r="I955" s="19" t="n">
        <v>266000</v>
      </c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customFormat="false" ht="15.75" hidden="false" customHeight="false" outlineLevel="0" collapsed="false">
      <c r="A956" s="104" t="n">
        <v>43416</v>
      </c>
      <c r="B956" s="8"/>
      <c r="C956" s="8" t="s">
        <v>626</v>
      </c>
      <c r="D956" s="8"/>
      <c r="E956" s="102" t="n">
        <v>0.604166666666667</v>
      </c>
      <c r="F956" s="102" t="n">
        <v>0.604166666666667</v>
      </c>
      <c r="G956" s="8" t="s">
        <v>819</v>
      </c>
      <c r="H956" s="8" t="s">
        <v>819</v>
      </c>
      <c r="I956" s="19" t="n">
        <v>703000</v>
      </c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customFormat="false" ht="15.75" hidden="false" customHeight="false" outlineLevel="0" collapsed="false">
      <c r="A957" s="104" t="n">
        <v>43417</v>
      </c>
      <c r="B957" s="8"/>
      <c r="C957" s="8" t="s">
        <v>626</v>
      </c>
      <c r="D957" s="8"/>
      <c r="E957" s="102" t="n">
        <v>0.604166666666667</v>
      </c>
      <c r="F957" s="102" t="n">
        <v>0.604166666666667</v>
      </c>
      <c r="G957" s="8" t="s">
        <v>819</v>
      </c>
      <c r="H957" s="8" t="s">
        <v>819</v>
      </c>
      <c r="I957" s="19" t="n">
        <v>144000</v>
      </c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customFormat="false" ht="15.75" hidden="false" customHeight="false" outlineLevel="0" collapsed="false">
      <c r="A958" s="104" t="n">
        <v>43418</v>
      </c>
      <c r="B958" s="8"/>
      <c r="C958" s="8" t="s">
        <v>626</v>
      </c>
      <c r="D958" s="8"/>
      <c r="E958" s="102" t="n">
        <v>0.604166666666667</v>
      </c>
      <c r="F958" s="102" t="n">
        <v>0.604166666666667</v>
      </c>
      <c r="G958" s="8" t="s">
        <v>819</v>
      </c>
      <c r="H958" s="8" t="s">
        <v>819</v>
      </c>
      <c r="I958" s="19" t="n">
        <v>335000</v>
      </c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customFormat="false" ht="15.75" hidden="false" customHeight="false" outlineLevel="0" collapsed="false">
      <c r="A959" s="104" t="n">
        <v>43419</v>
      </c>
      <c r="B959" s="8"/>
      <c r="C959" s="8" t="s">
        <v>626</v>
      </c>
      <c r="D959" s="8"/>
      <c r="E959" s="102" t="n">
        <v>0.604166666666667</v>
      </c>
      <c r="F959" s="102" t="n">
        <v>0.604166666666667</v>
      </c>
      <c r="G959" s="8" t="s">
        <v>819</v>
      </c>
      <c r="H959" s="8" t="s">
        <v>819</v>
      </c>
      <c r="I959" s="19" t="n">
        <v>352000</v>
      </c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customFormat="false" ht="15.75" hidden="false" customHeight="false" outlineLevel="0" collapsed="false">
      <c r="A960" s="104" t="n">
        <v>43420</v>
      </c>
      <c r="B960" s="8"/>
      <c r="C960" s="8" t="s">
        <v>626</v>
      </c>
      <c r="D960" s="8"/>
      <c r="E960" s="102" t="n">
        <v>0.625</v>
      </c>
      <c r="F960" s="102" t="n">
        <v>0.625</v>
      </c>
      <c r="G960" s="8" t="s">
        <v>826</v>
      </c>
      <c r="H960" s="8" t="s">
        <v>826</v>
      </c>
      <c r="I960" s="19" t="n">
        <v>184000</v>
      </c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customFormat="false" ht="15.75" hidden="false" customHeight="false" outlineLevel="0" collapsed="false">
      <c r="A961" s="104" t="n">
        <v>43421</v>
      </c>
      <c r="B961" s="8"/>
      <c r="C961" s="8" t="s">
        <v>626</v>
      </c>
      <c r="D961" s="8"/>
      <c r="E961" s="102" t="n">
        <v>0.375</v>
      </c>
      <c r="F961" s="102" t="n">
        <v>0.375</v>
      </c>
      <c r="G961" s="8" t="s">
        <v>819</v>
      </c>
      <c r="H961" s="8" t="s">
        <v>819</v>
      </c>
      <c r="I961" s="19" t="n">
        <v>562000</v>
      </c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customFormat="false" ht="15.75" hidden="false" customHeight="false" outlineLevel="0" collapsed="false">
      <c r="A962" s="104" t="n">
        <v>43422</v>
      </c>
      <c r="B962" s="8"/>
      <c r="C962" s="8" t="s">
        <v>626</v>
      </c>
      <c r="D962" s="8"/>
      <c r="E962" s="102" t="n">
        <v>0.375</v>
      </c>
      <c r="F962" s="102" t="n">
        <v>0.375</v>
      </c>
      <c r="G962" s="8" t="s">
        <v>820</v>
      </c>
      <c r="H962" s="8" t="s">
        <v>820</v>
      </c>
      <c r="I962" s="19" t="n">
        <v>396000</v>
      </c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customFormat="false" ht="15.75" hidden="false" customHeight="false" outlineLevel="0" collapsed="false">
      <c r="A963" s="104" t="n">
        <v>43423</v>
      </c>
      <c r="B963" s="8"/>
      <c r="C963" s="8" t="s">
        <v>626</v>
      </c>
      <c r="D963" s="8"/>
      <c r="E963" s="102" t="n">
        <v>0.604166666666667</v>
      </c>
      <c r="F963" s="102" t="n">
        <v>0.604166666666667</v>
      </c>
      <c r="G963" s="8" t="s">
        <v>819</v>
      </c>
      <c r="H963" s="8" t="s">
        <v>819</v>
      </c>
      <c r="I963" s="19" t="n">
        <v>422000</v>
      </c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customFormat="false" ht="15.75" hidden="false" customHeight="false" outlineLevel="0" collapsed="false">
      <c r="A964" s="104" t="n">
        <v>43424</v>
      </c>
      <c r="B964" s="8"/>
      <c r="C964" s="8" t="s">
        <v>626</v>
      </c>
      <c r="D964" s="8"/>
      <c r="E964" s="102" t="n">
        <v>0.604166666666667</v>
      </c>
      <c r="F964" s="102" t="n">
        <v>0.604166666666667</v>
      </c>
      <c r="G964" s="8" t="s">
        <v>819</v>
      </c>
      <c r="H964" s="8" t="s">
        <v>819</v>
      </c>
      <c r="I964" s="19" t="n">
        <v>696000</v>
      </c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customFormat="false" ht="15.75" hidden="false" customHeight="false" outlineLevel="0" collapsed="false">
      <c r="A965" s="104" t="n">
        <v>43425</v>
      </c>
      <c r="B965" s="8"/>
      <c r="C965" s="8" t="s">
        <v>626</v>
      </c>
      <c r="D965" s="8"/>
      <c r="E965" s="102" t="n">
        <v>0.604166666666667</v>
      </c>
      <c r="F965" s="102" t="n">
        <v>0.604166666666667</v>
      </c>
      <c r="G965" s="8" t="s">
        <v>819</v>
      </c>
      <c r="H965" s="8" t="s">
        <v>819</v>
      </c>
      <c r="I965" s="19" t="n">
        <v>115000</v>
      </c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customFormat="false" ht="15.75" hidden="false" customHeight="false" outlineLevel="0" collapsed="false">
      <c r="A966" s="104" t="n">
        <v>43426</v>
      </c>
      <c r="B966" s="8"/>
      <c r="C966" s="8" t="s">
        <v>626</v>
      </c>
      <c r="D966" s="8"/>
      <c r="E966" s="102" t="n">
        <v>0.604166666666667</v>
      </c>
      <c r="F966" s="102" t="n">
        <v>0.604166666666667</v>
      </c>
      <c r="G966" s="8" t="s">
        <v>819</v>
      </c>
      <c r="H966" s="8" t="s">
        <v>819</v>
      </c>
      <c r="I966" s="19" t="n">
        <v>132000</v>
      </c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customFormat="false" ht="15.75" hidden="false" customHeight="false" outlineLevel="0" collapsed="false">
      <c r="A967" s="104" t="n">
        <v>43427</v>
      </c>
      <c r="B967" s="8"/>
      <c r="C967" s="8" t="s">
        <v>626</v>
      </c>
      <c r="D967" s="8"/>
      <c r="E967" s="102" t="n">
        <v>0.625</v>
      </c>
      <c r="F967" s="102" t="n">
        <v>0.625</v>
      </c>
      <c r="G967" s="8" t="s">
        <v>826</v>
      </c>
      <c r="H967" s="8" t="s">
        <v>826</v>
      </c>
      <c r="I967" s="19" t="n">
        <v>713000</v>
      </c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customFormat="false" ht="15.75" hidden="false" customHeight="false" outlineLevel="0" collapsed="false">
      <c r="A968" s="104" t="n">
        <v>43428</v>
      </c>
      <c r="B968" s="8"/>
      <c r="C968" s="8" t="s">
        <v>626</v>
      </c>
      <c r="D968" s="8"/>
      <c r="E968" s="102" t="n">
        <v>0.375</v>
      </c>
      <c r="F968" s="102" t="n">
        <v>0.375</v>
      </c>
      <c r="G968" s="8" t="s">
        <v>827</v>
      </c>
      <c r="H968" s="8" t="s">
        <v>827</v>
      </c>
      <c r="I968" s="19" t="n">
        <v>432000</v>
      </c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customFormat="false" ht="15.75" hidden="false" customHeight="false" outlineLevel="0" collapsed="false">
      <c r="A969" s="104" t="n">
        <v>43429</v>
      </c>
      <c r="B969" s="8"/>
      <c r="C969" s="8" t="s">
        <v>626</v>
      </c>
      <c r="D969" s="8"/>
      <c r="E969" s="102" t="n">
        <v>0.375</v>
      </c>
      <c r="F969" s="102" t="n">
        <v>0.375</v>
      </c>
      <c r="G969" s="8" t="s">
        <v>828</v>
      </c>
      <c r="H969" s="8" t="s">
        <v>828</v>
      </c>
      <c r="I969" s="19" t="n">
        <v>938000</v>
      </c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customFormat="false" ht="15.75" hidden="false" customHeight="false" outlineLevel="0" collapsed="false">
      <c r="A970" s="104" t="n">
        <v>43430</v>
      </c>
      <c r="B970" s="8"/>
      <c r="C970" s="8" t="s">
        <v>626</v>
      </c>
      <c r="D970" s="8"/>
      <c r="E970" s="102" t="n">
        <v>0.604166666666667</v>
      </c>
      <c r="F970" s="102" t="n">
        <v>0.604166666666667</v>
      </c>
      <c r="G970" s="8" t="s">
        <v>827</v>
      </c>
      <c r="H970" s="8" t="s">
        <v>827</v>
      </c>
      <c r="I970" s="19" t="n">
        <v>894000</v>
      </c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customFormat="false" ht="15.75" hidden="false" customHeight="false" outlineLevel="0" collapsed="false">
      <c r="A971" s="104" t="n">
        <v>43431</v>
      </c>
      <c r="B971" s="8"/>
      <c r="C971" s="8" t="s">
        <v>626</v>
      </c>
      <c r="D971" s="8"/>
      <c r="E971" s="102" t="n">
        <v>0.604166666666667</v>
      </c>
      <c r="F971" s="102" t="n">
        <v>0.604166666666667</v>
      </c>
      <c r="G971" s="8" t="s">
        <v>827</v>
      </c>
      <c r="H971" s="8" t="s">
        <v>827</v>
      </c>
      <c r="I971" s="19" t="n">
        <v>414000</v>
      </c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customFormat="false" ht="15.75" hidden="false" customHeight="false" outlineLevel="0" collapsed="false">
      <c r="A972" s="104" t="n">
        <v>43432</v>
      </c>
      <c r="B972" s="8"/>
      <c r="C972" s="8" t="s">
        <v>626</v>
      </c>
      <c r="D972" s="8"/>
      <c r="E972" s="102" t="n">
        <v>0.604166666666667</v>
      </c>
      <c r="F972" s="102" t="n">
        <v>0.604166666666667</v>
      </c>
      <c r="G972" s="8" t="s">
        <v>827</v>
      </c>
      <c r="H972" s="8" t="s">
        <v>827</v>
      </c>
      <c r="I972" s="19" t="n">
        <v>310000</v>
      </c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customFormat="false" ht="15.75" hidden="false" customHeight="false" outlineLevel="0" collapsed="false">
      <c r="A973" s="104" t="n">
        <v>43433</v>
      </c>
      <c r="B973" s="8"/>
      <c r="C973" s="8" t="s">
        <v>626</v>
      </c>
      <c r="D973" s="8"/>
      <c r="E973" s="102" t="n">
        <v>0.604166666666667</v>
      </c>
      <c r="F973" s="102" t="n">
        <v>0.604166666666667</v>
      </c>
      <c r="G973" s="8" t="s">
        <v>827</v>
      </c>
      <c r="H973" s="8" t="s">
        <v>827</v>
      </c>
      <c r="I973" s="19" t="n">
        <v>631000</v>
      </c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customFormat="false" ht="15.75" hidden="false" customHeight="false" outlineLevel="0" collapsed="false">
      <c r="A974" s="104" t="n">
        <v>43434</v>
      </c>
      <c r="B974" s="8"/>
      <c r="C974" s="8" t="s">
        <v>626</v>
      </c>
      <c r="D974" s="8"/>
      <c r="E974" s="102" t="n">
        <v>0.625</v>
      </c>
      <c r="F974" s="102" t="n">
        <v>0.625</v>
      </c>
      <c r="G974" s="8" t="s">
        <v>780</v>
      </c>
      <c r="H974" s="8" t="s">
        <v>780</v>
      </c>
      <c r="I974" s="19" t="n">
        <v>656000</v>
      </c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customFormat="false" ht="15.75" hidden="false" customHeight="false" outlineLevel="0" collapsed="false">
      <c r="A975" s="104" t="n">
        <v>43435</v>
      </c>
      <c r="B975" s="8"/>
      <c r="C975" s="8" t="s">
        <v>626</v>
      </c>
      <c r="D975" s="8"/>
      <c r="E975" s="102" t="n">
        <v>0.375</v>
      </c>
      <c r="F975" s="102" t="n">
        <v>0.375</v>
      </c>
      <c r="G975" s="8" t="s">
        <v>829</v>
      </c>
      <c r="H975" s="8" t="s">
        <v>829</v>
      </c>
      <c r="I975" s="19" t="n">
        <v>696000</v>
      </c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customFormat="false" ht="15.75" hidden="false" customHeight="false" outlineLevel="0" collapsed="false">
      <c r="A976" s="104" t="n">
        <v>43436</v>
      </c>
      <c r="B976" s="8"/>
      <c r="C976" s="8" t="s">
        <v>626</v>
      </c>
      <c r="D976" s="8"/>
      <c r="E976" s="102" t="n">
        <v>0.375</v>
      </c>
      <c r="F976" s="102" t="n">
        <v>0.375</v>
      </c>
      <c r="G976" s="8" t="s">
        <v>829</v>
      </c>
      <c r="H976" s="8" t="s">
        <v>829</v>
      </c>
      <c r="I976" s="19" t="n">
        <v>771000</v>
      </c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customFormat="false" ht="15.75" hidden="false" customHeight="false" outlineLevel="0" collapsed="false">
      <c r="A977" s="104" t="n">
        <v>43437</v>
      </c>
      <c r="B977" s="8"/>
      <c r="C977" s="8" t="s">
        <v>626</v>
      </c>
      <c r="D977" s="8"/>
      <c r="E977" s="102" t="n">
        <v>0.604166666666667</v>
      </c>
      <c r="F977" s="102" t="n">
        <v>0.604166666666667</v>
      </c>
      <c r="G977" s="8" t="s">
        <v>829</v>
      </c>
      <c r="H977" s="8" t="s">
        <v>829</v>
      </c>
      <c r="I977" s="19" t="n">
        <v>1034000</v>
      </c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customFormat="false" ht="15.75" hidden="false" customHeight="false" outlineLevel="0" collapsed="false">
      <c r="A978" s="104" t="n">
        <v>43438</v>
      </c>
      <c r="B978" s="8"/>
      <c r="C978" s="8" t="s">
        <v>626</v>
      </c>
      <c r="D978" s="8"/>
      <c r="E978" s="102" t="n">
        <v>0.604166666666667</v>
      </c>
      <c r="F978" s="102" t="n">
        <v>0.604166666666667</v>
      </c>
      <c r="G978" s="8" t="s">
        <v>829</v>
      </c>
      <c r="H978" s="8" t="s">
        <v>829</v>
      </c>
      <c r="I978" s="19" t="n">
        <v>538000</v>
      </c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customFormat="false" ht="15.75" hidden="false" customHeight="false" outlineLevel="0" collapsed="false">
      <c r="A979" s="104" t="n">
        <v>43439</v>
      </c>
      <c r="B979" s="8"/>
      <c r="C979" s="8" t="s">
        <v>626</v>
      </c>
      <c r="D979" s="8"/>
      <c r="E979" s="102" t="n">
        <v>0.604166666666667</v>
      </c>
      <c r="F979" s="102" t="n">
        <v>0.604166666666667</v>
      </c>
      <c r="G979" s="8" t="s">
        <v>829</v>
      </c>
      <c r="H979" s="8" t="s">
        <v>829</v>
      </c>
      <c r="I979" s="19" t="n">
        <v>796000</v>
      </c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customFormat="false" ht="15.75" hidden="false" customHeight="false" outlineLevel="0" collapsed="false">
      <c r="A980" s="104" t="n">
        <v>43440</v>
      </c>
      <c r="B980" s="8"/>
      <c r="C980" s="8" t="s">
        <v>626</v>
      </c>
      <c r="D980" s="8"/>
      <c r="E980" s="102" t="n">
        <v>0.604166666666667</v>
      </c>
      <c r="F980" s="102" t="n">
        <v>0.604166666666667</v>
      </c>
      <c r="G980" s="8" t="s">
        <v>829</v>
      </c>
      <c r="H980" s="8" t="s">
        <v>829</v>
      </c>
      <c r="I980" s="19" t="n">
        <v>637000</v>
      </c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customFormat="false" ht="15.75" hidden="false" customHeight="false" outlineLevel="0" collapsed="false">
      <c r="A981" s="104" t="n">
        <v>43441</v>
      </c>
      <c r="B981" s="8"/>
      <c r="C981" s="8" t="s">
        <v>626</v>
      </c>
      <c r="D981" s="8"/>
      <c r="E981" s="102" t="n">
        <v>0.625</v>
      </c>
      <c r="F981" s="102" t="n">
        <v>0.625</v>
      </c>
      <c r="G981" s="8" t="s">
        <v>783</v>
      </c>
      <c r="H981" s="8" t="s">
        <v>783</v>
      </c>
      <c r="I981" s="19" t="n">
        <v>400000</v>
      </c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customFormat="false" ht="15.75" hidden="false" customHeight="false" outlineLevel="0" collapsed="false">
      <c r="A982" s="104" t="n">
        <v>43442</v>
      </c>
      <c r="B982" s="6"/>
      <c r="C982" s="8" t="s">
        <v>626</v>
      </c>
      <c r="D982" s="6"/>
      <c r="E982" s="189" t="n">
        <v>0.375</v>
      </c>
      <c r="F982" s="189" t="n">
        <v>0.375</v>
      </c>
      <c r="G982" s="8" t="s">
        <v>830</v>
      </c>
      <c r="H982" s="8" t="s">
        <v>830</v>
      </c>
      <c r="I982" s="19" t="n">
        <v>367000</v>
      </c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customFormat="false" ht="15.75" hidden="false" customHeight="false" outlineLevel="0" collapsed="false">
      <c r="A983" s="104" t="n">
        <v>43443</v>
      </c>
      <c r="B983" s="6"/>
      <c r="C983" s="8" t="s">
        <v>626</v>
      </c>
      <c r="D983" s="6"/>
      <c r="E983" s="189" t="n">
        <v>0.375</v>
      </c>
      <c r="F983" s="189" t="n">
        <v>0.375</v>
      </c>
      <c r="G983" s="8" t="s">
        <v>831</v>
      </c>
      <c r="H983" s="8" t="s">
        <v>831</v>
      </c>
      <c r="I983" s="19" t="n">
        <v>1293000</v>
      </c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customFormat="false" ht="15.75" hidden="false" customHeight="false" outlineLevel="0" collapsed="false">
      <c r="A984" s="104" t="n">
        <v>43444</v>
      </c>
      <c r="B984" s="6"/>
      <c r="C984" s="8" t="s">
        <v>626</v>
      </c>
      <c r="D984" s="6"/>
      <c r="E984" s="189" t="n">
        <v>0.604166666666667</v>
      </c>
      <c r="F984" s="189" t="n">
        <v>0.604166666666667</v>
      </c>
      <c r="G984" s="8" t="s">
        <v>830</v>
      </c>
      <c r="H984" s="8" t="s">
        <v>830</v>
      </c>
      <c r="I984" s="19" t="n">
        <v>448000</v>
      </c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customFormat="false" ht="15.75" hidden="false" customHeight="false" outlineLevel="0" collapsed="false">
      <c r="A985" s="104" t="n">
        <v>43445</v>
      </c>
      <c r="B985" s="6"/>
      <c r="C985" s="8" t="s">
        <v>626</v>
      </c>
      <c r="D985" s="6"/>
      <c r="E985" s="189" t="n">
        <v>0.604166666666667</v>
      </c>
      <c r="F985" s="189" t="n">
        <v>0.604166666666667</v>
      </c>
      <c r="G985" s="8" t="s">
        <v>830</v>
      </c>
      <c r="H985" s="8" t="s">
        <v>830</v>
      </c>
      <c r="I985" s="19" t="n">
        <v>146000</v>
      </c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customFormat="false" ht="15.75" hidden="false" customHeight="false" outlineLevel="0" collapsed="false">
      <c r="A986" s="104" t="n">
        <v>43446</v>
      </c>
      <c r="B986" s="6"/>
      <c r="C986" s="8" t="s">
        <v>626</v>
      </c>
      <c r="D986" s="6"/>
      <c r="E986" s="189" t="n">
        <v>0.604166666666667</v>
      </c>
      <c r="F986" s="189" t="n">
        <v>0.604166666666667</v>
      </c>
      <c r="G986" s="8" t="s">
        <v>830</v>
      </c>
      <c r="H986" s="8" t="s">
        <v>830</v>
      </c>
      <c r="I986" s="19" t="n">
        <v>518000</v>
      </c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customFormat="false" ht="15.75" hidden="false" customHeight="false" outlineLevel="0" collapsed="false">
      <c r="A987" s="104" t="n">
        <v>43447</v>
      </c>
      <c r="B987" s="6"/>
      <c r="C987" s="8" t="s">
        <v>626</v>
      </c>
      <c r="D987" s="6"/>
      <c r="E987" s="189" t="n">
        <v>0.604166666666667</v>
      </c>
      <c r="F987" s="189" t="n">
        <v>0.604166666666667</v>
      </c>
      <c r="G987" s="8" t="s">
        <v>830</v>
      </c>
      <c r="H987" s="8" t="s">
        <v>830</v>
      </c>
      <c r="I987" s="19" t="n">
        <v>809000</v>
      </c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customFormat="false" ht="15.75" hidden="false" customHeight="false" outlineLevel="0" collapsed="false">
      <c r="A988" s="104" t="n">
        <v>43448</v>
      </c>
      <c r="B988" s="6"/>
      <c r="C988" s="8" t="s">
        <v>626</v>
      </c>
      <c r="D988" s="6"/>
      <c r="E988" s="189" t="n">
        <v>0.625</v>
      </c>
      <c r="F988" s="189" t="n">
        <v>0.625</v>
      </c>
      <c r="G988" s="8" t="s">
        <v>784</v>
      </c>
      <c r="H988" s="8" t="s">
        <v>784</v>
      </c>
      <c r="I988" s="19" t="n">
        <v>485000</v>
      </c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customFormat="false" ht="15.75" hidden="false" customHeight="false" outlineLevel="0" collapsed="false">
      <c r="A989" s="104" t="n">
        <v>43449</v>
      </c>
      <c r="B989" s="6"/>
      <c r="C989" s="8" t="s">
        <v>626</v>
      </c>
      <c r="D989" s="6"/>
      <c r="E989" s="189" t="n">
        <v>0.375</v>
      </c>
      <c r="F989" s="189" t="n">
        <v>0.375</v>
      </c>
      <c r="G989" s="8" t="s">
        <v>832</v>
      </c>
      <c r="H989" s="8" t="s">
        <v>832</v>
      </c>
      <c r="I989" s="19" t="n">
        <v>1538000</v>
      </c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customFormat="false" ht="15.75" hidden="false" customHeight="false" outlineLevel="0" collapsed="false">
      <c r="A990" s="104" t="n">
        <v>43450</v>
      </c>
      <c r="B990" s="6"/>
      <c r="C990" s="8" t="s">
        <v>626</v>
      </c>
      <c r="D990" s="6"/>
      <c r="E990" s="189" t="n">
        <v>0.375</v>
      </c>
      <c r="F990" s="189" t="n">
        <v>0.375</v>
      </c>
      <c r="G990" s="8" t="s">
        <v>833</v>
      </c>
      <c r="H990" s="8" t="s">
        <v>833</v>
      </c>
      <c r="I990" s="19" t="n">
        <v>722000</v>
      </c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customFormat="false" ht="15.75" hidden="false" customHeight="false" outlineLevel="0" collapsed="false">
      <c r="A991" s="104" t="n">
        <v>43451</v>
      </c>
      <c r="B991" s="6"/>
      <c r="C991" s="8" t="s">
        <v>626</v>
      </c>
      <c r="D991" s="6"/>
      <c r="E991" s="189" t="n">
        <v>0.604166666666667</v>
      </c>
      <c r="F991" s="189" t="n">
        <v>0.604166666666667</v>
      </c>
      <c r="G991" s="8" t="s">
        <v>832</v>
      </c>
      <c r="H991" s="8" t="s">
        <v>832</v>
      </c>
      <c r="I991" s="19" t="n">
        <v>393000</v>
      </c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customFormat="false" ht="15.75" hidden="false" customHeight="false" outlineLevel="0" collapsed="false">
      <c r="A992" s="104" t="n">
        <v>43452</v>
      </c>
      <c r="B992" s="6"/>
      <c r="C992" s="8" t="s">
        <v>626</v>
      </c>
      <c r="D992" s="6"/>
      <c r="E992" s="189" t="n">
        <v>0.604166666666667</v>
      </c>
      <c r="F992" s="189" t="n">
        <v>0.604166666666667</v>
      </c>
      <c r="G992" s="8" t="s">
        <v>832</v>
      </c>
      <c r="H992" s="8" t="s">
        <v>832</v>
      </c>
      <c r="I992" s="19" t="n">
        <v>454000</v>
      </c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customFormat="false" ht="15.75" hidden="false" customHeight="false" outlineLevel="0" collapsed="false">
      <c r="A993" s="104" t="n">
        <v>43453</v>
      </c>
      <c r="B993" s="6"/>
      <c r="C993" s="8" t="s">
        <v>626</v>
      </c>
      <c r="D993" s="6"/>
      <c r="E993" s="189" t="n">
        <v>0.604166666666667</v>
      </c>
      <c r="F993" s="189" t="n">
        <v>0.604166666666667</v>
      </c>
      <c r="G993" s="8" t="s">
        <v>832</v>
      </c>
      <c r="H993" s="8" t="s">
        <v>832</v>
      </c>
      <c r="I993" s="19" t="n">
        <v>830000</v>
      </c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customFormat="false" ht="15.75" hidden="false" customHeight="false" outlineLevel="0" collapsed="false">
      <c r="A994" s="104" t="n">
        <v>43454</v>
      </c>
      <c r="B994" s="6"/>
      <c r="C994" s="8" t="s">
        <v>626</v>
      </c>
      <c r="D994" s="6"/>
      <c r="E994" s="189" t="n">
        <v>0.604166666666667</v>
      </c>
      <c r="F994" s="189" t="n">
        <v>0.604166666666667</v>
      </c>
      <c r="G994" s="8" t="s">
        <v>832</v>
      </c>
      <c r="H994" s="8" t="s">
        <v>832</v>
      </c>
      <c r="I994" s="19" t="n">
        <v>237000</v>
      </c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customFormat="false" ht="15.75" hidden="false" customHeight="false" outlineLevel="0" collapsed="false">
      <c r="A995" s="104" t="n">
        <v>43455</v>
      </c>
      <c r="B995" s="6"/>
      <c r="C995" s="8" t="s">
        <v>626</v>
      </c>
      <c r="D995" s="6"/>
      <c r="E995" s="189" t="n">
        <v>0.625</v>
      </c>
      <c r="F995" s="189" t="n">
        <v>0.604166666666667</v>
      </c>
      <c r="G995" s="8" t="s">
        <v>832</v>
      </c>
      <c r="H995" s="8" t="s">
        <v>832</v>
      </c>
      <c r="I995" s="19" t="n">
        <v>164000</v>
      </c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customFormat="false" ht="15.75" hidden="false" customHeight="false" outlineLevel="0" collapsed="false">
      <c r="A996" s="104" t="n">
        <v>43456</v>
      </c>
      <c r="B996" s="8"/>
      <c r="C996" s="8" t="s">
        <v>626</v>
      </c>
      <c r="D996" s="8"/>
      <c r="E996" s="189" t="n">
        <v>0.375</v>
      </c>
      <c r="F996" s="189" t="n">
        <v>0.375</v>
      </c>
      <c r="G996" s="8" t="s">
        <v>834</v>
      </c>
      <c r="H996" s="8" t="s">
        <v>834</v>
      </c>
      <c r="I996" s="19" t="n">
        <v>325000</v>
      </c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customFormat="false" ht="15.75" hidden="false" customHeight="false" outlineLevel="0" collapsed="false">
      <c r="A997" s="104" t="n">
        <v>43457</v>
      </c>
      <c r="B997" s="8"/>
      <c r="C997" s="8" t="s">
        <v>626</v>
      </c>
      <c r="D997" s="8"/>
      <c r="E997" s="189" t="n">
        <v>0.375</v>
      </c>
      <c r="F997" s="189" t="n">
        <v>0.375</v>
      </c>
      <c r="G997" s="8" t="s">
        <v>835</v>
      </c>
      <c r="H997" s="8" t="s">
        <v>835</v>
      </c>
      <c r="I997" s="19" t="n">
        <v>545000</v>
      </c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customFormat="false" ht="15.75" hidden="false" customHeight="false" outlineLevel="0" collapsed="false">
      <c r="A998" s="104" t="n">
        <v>43458</v>
      </c>
      <c r="B998" s="8"/>
      <c r="C998" s="8" t="s">
        <v>626</v>
      </c>
      <c r="D998" s="8"/>
      <c r="E998" s="189" t="n">
        <v>0.604166666666667</v>
      </c>
      <c r="F998" s="189" t="n">
        <v>0.604166666666667</v>
      </c>
      <c r="G998" s="8" t="s">
        <v>834</v>
      </c>
      <c r="H998" s="8" t="s">
        <v>834</v>
      </c>
      <c r="I998" s="19" t="n">
        <v>518000</v>
      </c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customFormat="false" ht="15.75" hidden="false" customHeight="false" outlineLevel="0" collapsed="false">
      <c r="A999" s="104" t="n">
        <v>43459</v>
      </c>
      <c r="B999" s="8"/>
      <c r="C999" s="8" t="s">
        <v>626</v>
      </c>
      <c r="D999" s="8"/>
      <c r="E999" s="189" t="n">
        <v>0.604166666666667</v>
      </c>
      <c r="F999" s="103" t="s">
        <v>23</v>
      </c>
      <c r="G999" s="8" t="s">
        <v>834</v>
      </c>
      <c r="H999" s="8" t="s">
        <v>23</v>
      </c>
      <c r="I999" s="19" t="n">
        <v>88000</v>
      </c>
      <c r="J999" s="8" t="s">
        <v>836</v>
      </c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customFormat="false" ht="15.75" hidden="false" customHeight="false" outlineLevel="0" collapsed="false">
      <c r="A1000" s="104" t="n">
        <v>43460</v>
      </c>
      <c r="B1000" s="8"/>
      <c r="C1000" s="8" t="s">
        <v>626</v>
      </c>
      <c r="D1000" s="8"/>
      <c r="E1000" s="189" t="n">
        <v>0.604166666666667</v>
      </c>
      <c r="F1000" s="189" t="n">
        <v>0.604166666666667</v>
      </c>
      <c r="G1000" s="8" t="s">
        <v>834</v>
      </c>
      <c r="H1000" s="8" t="s">
        <v>834</v>
      </c>
      <c r="I1000" s="19" t="n">
        <v>267000</v>
      </c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customFormat="false" ht="15.75" hidden="false" customHeight="false" outlineLevel="0" collapsed="false">
      <c r="A1001" s="104" t="n">
        <v>43461</v>
      </c>
      <c r="B1001" s="8"/>
      <c r="C1001" s="8" t="s">
        <v>626</v>
      </c>
      <c r="D1001" s="8"/>
      <c r="E1001" s="189" t="n">
        <v>0.604166666666667</v>
      </c>
      <c r="F1001" s="189" t="n">
        <v>0.604166666666667</v>
      </c>
      <c r="G1001" s="8" t="s">
        <v>834</v>
      </c>
      <c r="H1001" s="8" t="s">
        <v>834</v>
      </c>
      <c r="I1001" s="19" t="n">
        <v>504000</v>
      </c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customFormat="false" ht="15.75" hidden="false" customHeight="false" outlineLevel="0" collapsed="false">
      <c r="A1002" s="104" t="n">
        <v>43462</v>
      </c>
      <c r="B1002" s="8"/>
      <c r="C1002" s="8" t="s">
        <v>626</v>
      </c>
      <c r="D1002" s="8"/>
      <c r="E1002" s="189" t="n">
        <v>0.625</v>
      </c>
      <c r="F1002" s="189" t="n">
        <v>0.625</v>
      </c>
      <c r="G1002" s="8" t="s">
        <v>834</v>
      </c>
      <c r="H1002" s="8" t="s">
        <v>834</v>
      </c>
      <c r="I1002" s="19" t="n">
        <v>161000</v>
      </c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customFormat="false" ht="15.75" hidden="false" customHeight="false" outlineLevel="0" collapsed="false">
      <c r="A1003" s="104" t="n">
        <v>43463</v>
      </c>
      <c r="B1003" s="8"/>
      <c r="C1003" s="8" t="s">
        <v>646</v>
      </c>
      <c r="D1003" s="8"/>
      <c r="E1003" s="189" t="n">
        <v>0.375</v>
      </c>
      <c r="F1003" s="189" t="n">
        <v>0.375</v>
      </c>
      <c r="G1003" s="8" t="s">
        <v>837</v>
      </c>
      <c r="H1003" s="8" t="s">
        <v>837</v>
      </c>
      <c r="I1003" s="103" t="s">
        <v>23</v>
      </c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customFormat="false" ht="15.75" hidden="false" customHeight="false" outlineLevel="0" collapsed="false">
      <c r="A1004" s="104" t="n">
        <v>43464</v>
      </c>
      <c r="B1004" s="8"/>
      <c r="C1004" s="8" t="s">
        <v>646</v>
      </c>
      <c r="D1004" s="8"/>
      <c r="E1004" s="189" t="n">
        <v>0.375</v>
      </c>
      <c r="F1004" s="189" t="n">
        <v>0.375</v>
      </c>
      <c r="G1004" s="8" t="s">
        <v>838</v>
      </c>
      <c r="H1004" s="8" t="s">
        <v>838</v>
      </c>
      <c r="I1004" s="103" t="s">
        <v>23</v>
      </c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customFormat="false" ht="15.75" hidden="false" customHeight="false" outlineLevel="0" collapsed="false">
      <c r="A1005" s="104" t="n">
        <v>43465</v>
      </c>
      <c r="B1005" s="8"/>
      <c r="C1005" s="8" t="s">
        <v>626</v>
      </c>
      <c r="D1005" s="8"/>
      <c r="E1005" s="189" t="n">
        <v>0.604166666666667</v>
      </c>
      <c r="F1005" s="189" t="n">
        <v>0.604166666666667</v>
      </c>
      <c r="G1005" s="8" t="s">
        <v>834</v>
      </c>
      <c r="H1005" s="8" t="s">
        <v>834</v>
      </c>
      <c r="I1005" s="19" t="n">
        <v>724000</v>
      </c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customFormat="false" ht="15.75" hidden="false" customHeight="false" outlineLevel="0" collapsed="false">
      <c r="A1006" s="104" t="n">
        <v>43466</v>
      </c>
      <c r="B1006" s="8"/>
      <c r="C1006" s="8" t="s">
        <v>626</v>
      </c>
      <c r="D1006" s="8"/>
      <c r="E1006" s="189" t="n">
        <v>0.604166666666667</v>
      </c>
      <c r="F1006" s="189" t="n">
        <v>0.604166666666667</v>
      </c>
      <c r="G1006" s="8" t="s">
        <v>837</v>
      </c>
      <c r="H1006" s="8" t="s">
        <v>837</v>
      </c>
      <c r="I1006" s="19" t="n">
        <v>132000</v>
      </c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customFormat="false" ht="15.75" hidden="false" customHeight="false" outlineLevel="0" collapsed="false">
      <c r="A1007" s="104" t="n">
        <v>43467</v>
      </c>
      <c r="B1007" s="8"/>
      <c r="C1007" s="8" t="s">
        <v>626</v>
      </c>
      <c r="D1007" s="8"/>
      <c r="E1007" s="189" t="n">
        <v>0.604166666666667</v>
      </c>
      <c r="F1007" s="189" t="n">
        <v>0.604166666666667</v>
      </c>
      <c r="G1007" s="8" t="s">
        <v>837</v>
      </c>
      <c r="H1007" s="8" t="s">
        <v>837</v>
      </c>
      <c r="I1007" s="19" t="n">
        <v>364000</v>
      </c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customFormat="false" ht="15.75" hidden="false" customHeight="false" outlineLevel="0" collapsed="false">
      <c r="A1008" s="104" t="n">
        <v>43468</v>
      </c>
      <c r="B1008" s="8"/>
      <c r="C1008" s="8" t="s">
        <v>626</v>
      </c>
      <c r="D1008" s="8"/>
      <c r="E1008" s="189" t="n">
        <v>0.604166666666667</v>
      </c>
      <c r="F1008" s="189" t="n">
        <v>0.604166666666667</v>
      </c>
      <c r="G1008" s="8" t="s">
        <v>837</v>
      </c>
      <c r="H1008" s="8" t="s">
        <v>837</v>
      </c>
      <c r="I1008" s="19" t="n">
        <v>528000</v>
      </c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customFormat="false" ht="15.75" hidden="false" customHeight="false" outlineLevel="0" collapsed="false">
      <c r="A1009" s="104" t="n">
        <v>43469</v>
      </c>
      <c r="B1009" s="8"/>
      <c r="C1009" s="8" t="s">
        <v>626</v>
      </c>
      <c r="D1009" s="8"/>
      <c r="E1009" s="189" t="n">
        <v>0.625</v>
      </c>
      <c r="F1009" s="189" t="n">
        <v>0.625</v>
      </c>
      <c r="G1009" s="8" t="s">
        <v>837</v>
      </c>
      <c r="H1009" s="8" t="s">
        <v>837</v>
      </c>
      <c r="I1009" s="19" t="n">
        <v>249000</v>
      </c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customFormat="false" ht="15.75" hidden="false" customHeight="false" outlineLevel="0" collapsed="false">
      <c r="A1010" s="104" t="n">
        <v>43470</v>
      </c>
      <c r="B1010" s="8"/>
      <c r="C1010" s="8" t="s">
        <v>626</v>
      </c>
      <c r="D1010" s="8"/>
      <c r="E1010" s="189" t="n">
        <v>0.375</v>
      </c>
      <c r="F1010" s="189" t="n">
        <v>0.375</v>
      </c>
      <c r="G1010" s="8" t="s">
        <v>839</v>
      </c>
      <c r="H1010" s="8" t="s">
        <v>839</v>
      </c>
      <c r="I1010" s="19" t="n">
        <v>378000</v>
      </c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customFormat="false" ht="15.75" hidden="false" customHeight="false" outlineLevel="0" collapsed="false">
      <c r="A1011" s="104" t="n">
        <v>43471</v>
      </c>
      <c r="B1011" s="8"/>
      <c r="C1011" s="8" t="s">
        <v>626</v>
      </c>
      <c r="D1011" s="8"/>
      <c r="E1011" s="189" t="n">
        <v>0.375</v>
      </c>
      <c r="F1011" s="189" t="n">
        <v>0.375</v>
      </c>
      <c r="G1011" s="8" t="s">
        <v>840</v>
      </c>
      <c r="H1011" s="8" t="s">
        <v>840</v>
      </c>
      <c r="I1011" s="19" t="n">
        <v>409000</v>
      </c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customFormat="false" ht="15.75" hidden="false" customHeight="false" outlineLevel="0" collapsed="false">
      <c r="A1012" s="104" t="n">
        <v>43472</v>
      </c>
      <c r="B1012" s="8"/>
      <c r="C1012" s="8" t="s">
        <v>626</v>
      </c>
      <c r="D1012" s="8"/>
      <c r="E1012" s="189" t="n">
        <v>0.604166666666667</v>
      </c>
      <c r="F1012" s="189" t="n">
        <v>0.604166666666667</v>
      </c>
      <c r="G1012" s="8" t="s">
        <v>839</v>
      </c>
      <c r="H1012" s="8" t="s">
        <v>839</v>
      </c>
      <c r="I1012" s="19" t="n">
        <v>756000</v>
      </c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customFormat="false" ht="15.75" hidden="false" customHeight="false" outlineLevel="0" collapsed="false">
      <c r="A1013" s="104" t="n">
        <v>43473</v>
      </c>
      <c r="B1013" s="8"/>
      <c r="C1013" s="8" t="s">
        <v>626</v>
      </c>
      <c r="D1013" s="8"/>
      <c r="E1013" s="189" t="n">
        <v>0.604166666666667</v>
      </c>
      <c r="F1013" s="189" t="n">
        <v>0.604166666666667</v>
      </c>
      <c r="G1013" s="8" t="s">
        <v>837</v>
      </c>
      <c r="H1013" s="8" t="s">
        <v>837</v>
      </c>
      <c r="I1013" s="57" t="n">
        <v>253000</v>
      </c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customFormat="false" ht="15.75" hidden="false" customHeight="false" outlineLevel="0" collapsed="false">
      <c r="A1014" s="104" t="n">
        <v>43474</v>
      </c>
      <c r="B1014" s="8"/>
      <c r="C1014" s="8" t="s">
        <v>626</v>
      </c>
      <c r="D1014" s="8"/>
      <c r="E1014" s="189" t="n">
        <v>0.604166666666667</v>
      </c>
      <c r="F1014" s="189" t="n">
        <v>0.604166666666667</v>
      </c>
      <c r="G1014" s="8" t="s">
        <v>837</v>
      </c>
      <c r="H1014" s="8" t="s">
        <v>837</v>
      </c>
      <c r="I1014" s="57" t="n">
        <v>884000</v>
      </c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customFormat="false" ht="15.75" hidden="false" customHeight="false" outlineLevel="0" collapsed="false">
      <c r="A1015" s="104" t="n">
        <v>43475</v>
      </c>
      <c r="B1015" s="8"/>
      <c r="C1015" s="8" t="s">
        <v>626</v>
      </c>
      <c r="D1015" s="8"/>
      <c r="E1015" s="189" t="n">
        <v>0.604166666666667</v>
      </c>
      <c r="F1015" s="189" t="n">
        <v>0.604166666666667</v>
      </c>
      <c r="G1015" s="8" t="s">
        <v>837</v>
      </c>
      <c r="H1015" s="8" t="s">
        <v>837</v>
      </c>
      <c r="I1015" s="57" t="n">
        <v>398000</v>
      </c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customFormat="false" ht="15.75" hidden="false" customHeight="false" outlineLevel="0" collapsed="false">
      <c r="A1016" s="104" t="n">
        <v>43476</v>
      </c>
      <c r="B1016" s="8"/>
      <c r="C1016" s="8" t="s">
        <v>626</v>
      </c>
      <c r="D1016" s="8"/>
      <c r="E1016" s="189" t="n">
        <v>0.625</v>
      </c>
      <c r="F1016" s="189" t="n">
        <v>0.625</v>
      </c>
      <c r="G1016" s="8" t="s">
        <v>837</v>
      </c>
      <c r="H1016" s="8" t="s">
        <v>837</v>
      </c>
      <c r="I1016" s="57" t="n">
        <v>240000</v>
      </c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customFormat="false" ht="15.75" hidden="false" customHeight="false" outlineLevel="0" collapsed="false">
      <c r="A1017" s="104" t="n">
        <v>43477</v>
      </c>
      <c r="B1017" s="8"/>
      <c r="C1017" s="8" t="s">
        <v>626</v>
      </c>
      <c r="D1017" s="8"/>
      <c r="E1017" s="189" t="n">
        <v>0.375</v>
      </c>
      <c r="F1017" s="189" t="n">
        <v>0.375</v>
      </c>
      <c r="G1017" s="8" t="s">
        <v>839</v>
      </c>
      <c r="H1017" s="8" t="s">
        <v>839</v>
      </c>
      <c r="I1017" s="19" t="n">
        <v>220000</v>
      </c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customFormat="false" ht="15.75" hidden="false" customHeight="false" outlineLevel="0" collapsed="false">
      <c r="A1018" s="104" t="n">
        <v>43478</v>
      </c>
      <c r="B1018" s="8"/>
      <c r="C1018" s="8" t="s">
        <v>626</v>
      </c>
      <c r="D1018" s="8"/>
      <c r="E1018" s="189" t="n">
        <v>0.375</v>
      </c>
      <c r="F1018" s="189" t="n">
        <v>0.375</v>
      </c>
      <c r="G1018" s="8" t="s">
        <v>840</v>
      </c>
      <c r="H1018" s="8" t="s">
        <v>840</v>
      </c>
      <c r="I1018" s="19" t="n">
        <v>239000</v>
      </c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customFormat="false" ht="15.75" hidden="false" customHeight="false" outlineLevel="0" collapsed="false">
      <c r="A1019" s="104" t="n">
        <v>43479</v>
      </c>
      <c r="B1019" s="8"/>
      <c r="C1019" s="8" t="s">
        <v>626</v>
      </c>
      <c r="D1019" s="8"/>
      <c r="E1019" s="189" t="n">
        <v>0.604166666666667</v>
      </c>
      <c r="F1019" s="189" t="n">
        <v>0.604166666666667</v>
      </c>
      <c r="G1019" s="8" t="s">
        <v>839</v>
      </c>
      <c r="H1019" s="8" t="s">
        <v>839</v>
      </c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customFormat="false" ht="15.75" hidden="false" customHeight="false" outlineLevel="0" collapsed="false">
      <c r="A1020" s="104" t="n">
        <v>43480</v>
      </c>
      <c r="B1020" s="8"/>
      <c r="C1020" s="8" t="s">
        <v>626</v>
      </c>
      <c r="D1020" s="8"/>
      <c r="E1020" s="189" t="n">
        <v>0.604166666666667</v>
      </c>
      <c r="F1020" s="189" t="n">
        <v>0.604166666666667</v>
      </c>
      <c r="G1020" s="8" t="s">
        <v>837</v>
      </c>
      <c r="H1020" s="8" t="s">
        <v>837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customFormat="false" ht="15.75" hidden="false" customHeight="false" outlineLevel="0" collapsed="false">
      <c r="A1021" s="104" t="n">
        <v>43481</v>
      </c>
      <c r="B1021" s="8"/>
      <c r="C1021" s="8" t="s">
        <v>626</v>
      </c>
      <c r="D1021" s="8"/>
      <c r="E1021" s="189" t="n">
        <v>0.604166666666667</v>
      </c>
      <c r="F1021" s="189" t="n">
        <v>0.604166666666667</v>
      </c>
      <c r="G1021" s="8" t="s">
        <v>837</v>
      </c>
      <c r="H1021" s="8" t="s">
        <v>837</v>
      </c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customFormat="false" ht="15.75" hidden="false" customHeight="false" outlineLevel="0" collapsed="false">
      <c r="A1022" s="104" t="n">
        <v>43482</v>
      </c>
      <c r="B1022" s="8"/>
      <c r="C1022" s="8" t="s">
        <v>626</v>
      </c>
      <c r="D1022" s="8"/>
      <c r="E1022" s="189" t="n">
        <v>0.604166666666667</v>
      </c>
      <c r="F1022" s="189" t="n">
        <v>0.604166666666667</v>
      </c>
      <c r="G1022" s="8" t="s">
        <v>837</v>
      </c>
      <c r="H1022" s="8" t="s">
        <v>837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customFormat="false" ht="15.75" hidden="false" customHeight="false" outlineLevel="0" collapsed="false">
      <c r="A1023" s="104" t="n">
        <v>43483</v>
      </c>
      <c r="B1023" s="8"/>
      <c r="C1023" s="8" t="s">
        <v>626</v>
      </c>
      <c r="D1023" s="8"/>
      <c r="E1023" s="189" t="n">
        <v>0.625</v>
      </c>
      <c r="F1023" s="189" t="n">
        <v>0.625</v>
      </c>
      <c r="G1023" s="8" t="s">
        <v>837</v>
      </c>
      <c r="H1023" s="8" t="s">
        <v>837</v>
      </c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customFormat="false" ht="15.75" hidden="false" customHeight="false" outlineLevel="0" collapsed="false">
      <c r="A1024" s="104" t="n">
        <v>43484</v>
      </c>
      <c r="B1024" s="8"/>
      <c r="C1024" s="8" t="s">
        <v>626</v>
      </c>
      <c r="D1024" s="8"/>
      <c r="E1024" s="189" t="n">
        <v>0.375</v>
      </c>
      <c r="F1024" s="189" t="n">
        <v>0.375</v>
      </c>
      <c r="G1024" s="8" t="s">
        <v>839</v>
      </c>
      <c r="H1024" s="8" t="s">
        <v>839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customFormat="false" ht="15.75" hidden="false" customHeight="false" outlineLevel="0" collapsed="false">
      <c r="A1025" s="104" t="n">
        <v>43485</v>
      </c>
      <c r="B1025" s="8"/>
      <c r="C1025" s="8" t="s">
        <v>626</v>
      </c>
      <c r="D1025" s="8"/>
      <c r="E1025" s="189" t="n">
        <v>0.375</v>
      </c>
      <c r="F1025" s="189" t="n">
        <v>0.375</v>
      </c>
      <c r="G1025" s="8" t="s">
        <v>840</v>
      </c>
      <c r="H1025" s="8" t="s">
        <v>840</v>
      </c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customFormat="false" ht="15.75" hidden="false" customHeight="false" outlineLevel="0" collapsed="false">
      <c r="A1026" s="104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customFormat="false" ht="15.75" hidden="false" customHeight="false" outlineLevel="0" collapsed="false">
      <c r="A1027" s="104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</sheetData>
  <autoFilter ref="A1:AA864">
    <filterColumn colId="1">
      <customFilters and="true">
        <customFilter operator="equal" val="Fri"/>
      </customFilters>
    </filterColumn>
  </autoFilter>
  <conditionalFormatting sqref="C1:C1027 D1003:D1009 D1013:D1016 D1020:D1023">
    <cfRule type="containsText" priority="2" operator="containsText" aboveAverage="0" equalAverage="0" bottom="0" percent="0" rank="0" text="Successful Broadcast" dxfId="0">
      <formula>NOT(ISERROR(SEARCH("Successful Broadcast",C1)))</formula>
    </cfRule>
  </conditionalFormatting>
  <conditionalFormatting sqref="C1:C1027 D1003:D1009 D1013:D1016 D1020:D1023">
    <cfRule type="containsText" priority="3" operator="containsText" aboveAverage="0" equalAverage="0" bottom="0" percent="0" rank="0" text="Broadcast With Error" dxfId="1">
      <formula>NOT(ISERROR(SEARCH("Broadcast With Error",C1)))</formula>
    </cfRule>
  </conditionalFormatting>
  <conditionalFormatting sqref="C1:C1027 D1003:D1009 D1013:D1016 D1020:D1023">
    <cfRule type="containsText" priority="4" operator="containsText" aboveAverage="0" equalAverage="0" bottom="0" percent="0" rank="0" text="Not Broadcast" dxfId="2">
      <formula>NOT(ISERROR(SEARCH("Not Broadcast",C1)))</formula>
    </cfRule>
  </conditionalFormatting>
  <dataValidations count="2">
    <dataValidation allowBlank="true" operator="between" showDropDown="false" showErrorMessage="false" showInputMessage="false" sqref="C2:C856 C864:C1025" type="list">
      <formula1>"Successful Broadcast,Broadcast with Error,Not Broadcast"</formula1>
      <formula2>0</formula2>
    </dataValidation>
    <dataValidation allowBlank="true" operator="between" showDropDown="false" showErrorMessage="false" showInputMessage="false" sqref="D2:D276" type="list">
      <formula1>"Episode not shown,Episode Cut Short,Episode began late,Episode shown at wrong time,Wrong episode shown,Began with wrong episode then changed to correct one,Issues with sound,Issues with picture"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21.37"/>
    <col collapsed="false" customWidth="true" hidden="false" outlineLevel="0" max="4" min="4" style="0" width="15.49"/>
    <col collapsed="false" customWidth="true" hidden="false" outlineLevel="0" max="5" min="5" style="0" width="15.13"/>
    <col collapsed="false" customWidth="true" hidden="false" outlineLevel="0" max="9" min="9" style="0" width="21.37"/>
    <col collapsed="false" customWidth="true" hidden="false" outlineLevel="0" max="11" min="11" style="0" width="20.99"/>
  </cols>
  <sheetData>
    <row r="1" customFormat="false" ht="15.75" hidden="false" customHeight="false" outlineLevel="0" collapsed="false">
      <c r="A1" s="190" t="s">
        <v>841</v>
      </c>
      <c r="B1" s="51" t="s">
        <v>341</v>
      </c>
      <c r="C1" s="51" t="s">
        <v>623</v>
      </c>
      <c r="D1" s="51" t="s">
        <v>115</v>
      </c>
      <c r="E1" s="51" t="s">
        <v>842</v>
      </c>
      <c r="F1" s="51" t="s">
        <v>843</v>
      </c>
      <c r="G1" s="32" t="s">
        <v>844</v>
      </c>
      <c r="H1" s="32" t="s">
        <v>845</v>
      </c>
      <c r="I1" s="51" t="s">
        <v>846</v>
      </c>
      <c r="J1" s="51" t="s">
        <v>343</v>
      </c>
      <c r="K1" s="51" t="s">
        <v>53</v>
      </c>
    </row>
    <row r="2" customFormat="false" ht="15.75" hidden="false" customHeight="false" outlineLevel="0" collapsed="false">
      <c r="A2" s="191" t="n">
        <v>42765</v>
      </c>
      <c r="B2" s="8" t="s">
        <v>470</v>
      </c>
      <c r="D2" s="55" t="s">
        <v>132</v>
      </c>
      <c r="E2" s="55" t="s">
        <v>847</v>
      </c>
      <c r="F2" s="55" t="s">
        <v>843</v>
      </c>
      <c r="G2" s="192" t="n">
        <v>42827</v>
      </c>
      <c r="H2" s="91" t="n">
        <v>42827</v>
      </c>
      <c r="J2" s="57" t="n">
        <v>1630000</v>
      </c>
      <c r="K2" s="93" t="n">
        <f aca="false">AVERAGE(J2:J9)</f>
        <v>1915625</v>
      </c>
    </row>
    <row r="3" customFormat="false" ht="15.75" hidden="false" customHeight="false" outlineLevel="0" collapsed="false">
      <c r="A3" s="191" t="n">
        <v>42980</v>
      </c>
      <c r="B3" s="8" t="s">
        <v>471</v>
      </c>
      <c r="D3" s="55" t="s">
        <v>132</v>
      </c>
      <c r="E3" s="55" t="s">
        <v>847</v>
      </c>
      <c r="F3" s="55" t="s">
        <v>843</v>
      </c>
      <c r="G3" s="192" t="n">
        <v>43041</v>
      </c>
      <c r="H3" s="91" t="n">
        <v>43041</v>
      </c>
      <c r="J3" s="57" t="n">
        <v>1721000</v>
      </c>
    </row>
    <row r="4" customFormat="false" ht="15.75" hidden="false" customHeight="false" outlineLevel="0" collapsed="false">
      <c r="A4" s="106" t="s">
        <v>460</v>
      </c>
      <c r="B4" s="8" t="s">
        <v>472</v>
      </c>
      <c r="D4" s="55" t="s">
        <v>132</v>
      </c>
      <c r="E4" s="55" t="s">
        <v>847</v>
      </c>
      <c r="F4" s="55" t="s">
        <v>843</v>
      </c>
      <c r="G4" s="106" t="s">
        <v>848</v>
      </c>
      <c r="H4" s="106" t="s">
        <v>460</v>
      </c>
      <c r="J4" s="57" t="n">
        <v>2058000</v>
      </c>
    </row>
    <row r="5" customFormat="false" ht="15.75" hidden="false" customHeight="false" outlineLevel="0" collapsed="false">
      <c r="A5" s="106" t="s">
        <v>462</v>
      </c>
      <c r="B5" s="8" t="s">
        <v>473</v>
      </c>
      <c r="D5" s="55" t="s">
        <v>132</v>
      </c>
      <c r="E5" s="55" t="s">
        <v>847</v>
      </c>
      <c r="F5" s="55" t="s">
        <v>843</v>
      </c>
      <c r="G5" s="106" t="s">
        <v>462</v>
      </c>
      <c r="H5" s="106" t="s">
        <v>462</v>
      </c>
      <c r="J5" s="57" t="n">
        <v>2052000</v>
      </c>
    </row>
    <row r="6" customFormat="false" ht="15.75" hidden="false" customHeight="false" outlineLevel="0" collapsed="false">
      <c r="A6" s="91" t="n">
        <v>42828</v>
      </c>
      <c r="B6" s="8" t="s">
        <v>471</v>
      </c>
      <c r="D6" s="55" t="s">
        <v>132</v>
      </c>
      <c r="E6" s="55" t="s">
        <v>847</v>
      </c>
      <c r="F6" s="55" t="s">
        <v>843</v>
      </c>
      <c r="G6" s="91" t="n">
        <v>42828</v>
      </c>
      <c r="H6" s="91" t="n">
        <v>42828</v>
      </c>
      <c r="J6" s="57" t="n">
        <v>2166000</v>
      </c>
    </row>
    <row r="7" customFormat="false" ht="15.75" hidden="false" customHeight="false" outlineLevel="0" collapsed="false">
      <c r="A7" s="91" t="n">
        <v>43042</v>
      </c>
      <c r="B7" s="8" t="s">
        <v>474</v>
      </c>
      <c r="D7" s="55" t="s">
        <v>132</v>
      </c>
      <c r="E7" s="55" t="s">
        <v>847</v>
      </c>
      <c r="F7" s="55" t="s">
        <v>843</v>
      </c>
      <c r="G7" s="91" t="n">
        <v>43042</v>
      </c>
      <c r="H7" s="91" t="n">
        <v>43042</v>
      </c>
      <c r="J7" s="57" t="n">
        <v>2277000</v>
      </c>
    </row>
    <row r="8" customFormat="false" ht="15.75" hidden="false" customHeight="false" outlineLevel="0" collapsed="false">
      <c r="A8" s="106" t="s">
        <v>465</v>
      </c>
      <c r="B8" s="8" t="s">
        <v>475</v>
      </c>
      <c r="D8" s="55" t="s">
        <v>132</v>
      </c>
      <c r="E8" s="55" t="s">
        <v>847</v>
      </c>
      <c r="F8" s="55" t="s">
        <v>843</v>
      </c>
      <c r="G8" s="106" t="s">
        <v>465</v>
      </c>
      <c r="H8" s="106" t="s">
        <v>465</v>
      </c>
      <c r="J8" s="57" t="n">
        <v>1625000</v>
      </c>
    </row>
    <row r="9" customFormat="false" ht="15.75" hidden="false" customHeight="false" outlineLevel="0" collapsed="false">
      <c r="A9" s="106" t="s">
        <v>467</v>
      </c>
      <c r="B9" s="8" t="s">
        <v>476</v>
      </c>
      <c r="D9" s="55" t="s">
        <v>132</v>
      </c>
      <c r="E9" s="55" t="s">
        <v>847</v>
      </c>
      <c r="F9" s="55" t="s">
        <v>843</v>
      </c>
      <c r="G9" s="106" t="s">
        <v>467</v>
      </c>
      <c r="H9" s="106" t="s">
        <v>467</v>
      </c>
      <c r="J9" s="57" t="n">
        <v>1796000</v>
      </c>
    </row>
    <row r="10" customFormat="false" ht="15.75" hidden="false" customHeight="false" outlineLevel="0" collapsed="false">
      <c r="A10" s="192" t="n">
        <v>42826</v>
      </c>
      <c r="B10" s="8" t="s">
        <v>849</v>
      </c>
      <c r="D10" s="55" t="s">
        <v>132</v>
      </c>
      <c r="E10" s="55" t="s">
        <v>847</v>
      </c>
      <c r="F10" s="55" t="s">
        <v>843</v>
      </c>
      <c r="G10" s="192" t="n">
        <v>42826</v>
      </c>
      <c r="H10" s="192" t="n">
        <v>42826</v>
      </c>
      <c r="J10" s="57" t="n">
        <v>859000</v>
      </c>
    </row>
    <row r="11" customFormat="false" ht="15.75" hidden="false" customHeight="false" outlineLevel="0" collapsed="false">
      <c r="A11" s="192" t="n">
        <v>42833</v>
      </c>
      <c r="B11" s="8" t="s">
        <v>850</v>
      </c>
      <c r="D11" s="55" t="s">
        <v>132</v>
      </c>
      <c r="E11" s="55" t="s">
        <v>847</v>
      </c>
      <c r="F11" s="55" t="s">
        <v>843</v>
      </c>
      <c r="G11" s="192" t="n">
        <v>42833</v>
      </c>
      <c r="H11" s="192" t="n">
        <v>42833</v>
      </c>
      <c r="J11" s="57" t="n">
        <v>1410000</v>
      </c>
    </row>
    <row r="12" customFormat="false" ht="15.75" hidden="false" customHeight="false" outlineLevel="0" collapsed="false">
      <c r="A12" s="192" t="n">
        <v>42840</v>
      </c>
      <c r="B12" s="8" t="s">
        <v>851</v>
      </c>
      <c r="D12" s="55" t="s">
        <v>132</v>
      </c>
      <c r="E12" s="55" t="s">
        <v>847</v>
      </c>
      <c r="F12" s="55" t="s">
        <v>843</v>
      </c>
      <c r="G12" s="192" t="n">
        <v>42840</v>
      </c>
      <c r="H12" s="192" t="n">
        <v>42840</v>
      </c>
      <c r="J12" s="57" t="n">
        <v>2119000</v>
      </c>
    </row>
    <row r="13" customFormat="false" ht="15.75" hidden="false" customHeight="false" outlineLevel="0" collapsed="false">
      <c r="A13" s="192" t="n">
        <v>42847</v>
      </c>
      <c r="B13" s="8" t="s">
        <v>852</v>
      </c>
      <c r="D13" s="55" t="s">
        <v>132</v>
      </c>
      <c r="E13" s="55" t="s">
        <v>847</v>
      </c>
      <c r="F13" s="55" t="s">
        <v>843</v>
      </c>
      <c r="G13" s="192" t="n">
        <v>42847</v>
      </c>
      <c r="H13" s="192" t="n">
        <v>42847</v>
      </c>
      <c r="J13" s="57" t="n">
        <v>1855000</v>
      </c>
    </row>
    <row r="14" customFormat="false" ht="15.75" hidden="false" customHeight="false" outlineLevel="0" collapsed="false">
      <c r="A14" s="192" t="n">
        <v>42854</v>
      </c>
      <c r="B14" s="8" t="s">
        <v>853</v>
      </c>
      <c r="D14" s="55" t="s">
        <v>132</v>
      </c>
      <c r="E14" s="55" t="s">
        <v>847</v>
      </c>
      <c r="F14" s="55" t="s">
        <v>843</v>
      </c>
      <c r="G14" s="192" t="n">
        <v>42854</v>
      </c>
      <c r="H14" s="192" t="n">
        <v>42854</v>
      </c>
      <c r="J14" s="57" t="n">
        <v>1558000</v>
      </c>
      <c r="K14" s="53" t="n">
        <f aca="false">AVERAGE(J10:J14)</f>
        <v>1560200</v>
      </c>
    </row>
    <row r="15" customFormat="false" ht="15.75" hidden="false" customHeight="false" outlineLevel="0" collapsed="false">
      <c r="A15" s="192" t="n">
        <v>42861</v>
      </c>
      <c r="B15" s="8" t="s">
        <v>854</v>
      </c>
      <c r="D15" s="55" t="s">
        <v>132</v>
      </c>
      <c r="E15" s="55" t="s">
        <v>847</v>
      </c>
      <c r="F15" s="55" t="s">
        <v>843</v>
      </c>
      <c r="G15" s="192" t="n">
        <v>42861</v>
      </c>
      <c r="H15" s="192" t="n">
        <v>42861</v>
      </c>
      <c r="J15" s="57" t="n">
        <v>1870000</v>
      </c>
    </row>
    <row r="16" customFormat="false" ht="15.75" hidden="false" customHeight="false" outlineLevel="0" collapsed="false">
      <c r="A16" s="192" t="n">
        <v>42868</v>
      </c>
      <c r="B16" s="8" t="s">
        <v>855</v>
      </c>
      <c r="D16" s="55" t="s">
        <v>132</v>
      </c>
      <c r="E16" s="55" t="s">
        <v>847</v>
      </c>
      <c r="F16" s="55" t="s">
        <v>843</v>
      </c>
      <c r="G16" s="192" t="n">
        <v>42868</v>
      </c>
      <c r="H16" s="192" t="n">
        <v>42868</v>
      </c>
      <c r="J16" s="57" t="n">
        <v>1589000</v>
      </c>
    </row>
    <row r="17" customFormat="false" ht="15.75" hidden="false" customHeight="false" outlineLevel="0" collapsed="false">
      <c r="A17" s="192" t="n">
        <v>42875</v>
      </c>
      <c r="B17" s="8" t="s">
        <v>856</v>
      </c>
      <c r="D17" s="55" t="s">
        <v>132</v>
      </c>
      <c r="E17" s="55" t="s">
        <v>847</v>
      </c>
      <c r="F17" s="55" t="s">
        <v>843</v>
      </c>
      <c r="G17" s="192" t="n">
        <v>42875</v>
      </c>
      <c r="H17" s="192" t="n">
        <v>42875</v>
      </c>
      <c r="J17" s="57" t="n">
        <v>1696000</v>
      </c>
    </row>
    <row r="18" customFormat="false" ht="15.75" hidden="false" customHeight="false" outlineLevel="0" collapsed="false">
      <c r="A18" s="192" t="n">
        <v>42882</v>
      </c>
      <c r="B18" s="8" t="s">
        <v>857</v>
      </c>
      <c r="D18" s="55" t="s">
        <v>132</v>
      </c>
      <c r="E18" s="55" t="s">
        <v>847</v>
      </c>
      <c r="F18" s="55" t="s">
        <v>843</v>
      </c>
      <c r="G18" s="192" t="n">
        <v>42882</v>
      </c>
      <c r="H18" s="192" t="n">
        <v>42882</v>
      </c>
      <c r="J18" s="57" t="n">
        <v>1042000</v>
      </c>
      <c r="K18" s="53" t="n">
        <f aca="false">AVERAGE(J15:J18)</f>
        <v>1549250</v>
      </c>
    </row>
    <row r="19" customFormat="false" ht="15.75" hidden="false" customHeight="false" outlineLevel="0" collapsed="false">
      <c r="A19" s="192" t="n">
        <v>42889</v>
      </c>
      <c r="B19" s="8" t="s">
        <v>858</v>
      </c>
      <c r="D19" s="55" t="s">
        <v>132</v>
      </c>
      <c r="E19" s="55" t="s">
        <v>847</v>
      </c>
      <c r="F19" s="55" t="s">
        <v>843</v>
      </c>
      <c r="G19" s="192" t="n">
        <v>42889</v>
      </c>
      <c r="H19" s="192" t="n">
        <v>42889</v>
      </c>
      <c r="J19" s="57" t="n">
        <v>899000</v>
      </c>
    </row>
    <row r="20" customFormat="false" ht="15.75" hidden="false" customHeight="false" outlineLevel="0" collapsed="false">
      <c r="A20" s="192" t="n">
        <v>42896</v>
      </c>
      <c r="B20" s="8" t="s">
        <v>859</v>
      </c>
      <c r="D20" s="55" t="s">
        <v>132</v>
      </c>
      <c r="E20" s="55" t="s">
        <v>847</v>
      </c>
      <c r="F20" s="55" t="s">
        <v>843</v>
      </c>
      <c r="G20" s="192" t="n">
        <v>42896</v>
      </c>
      <c r="H20" s="192" t="n">
        <v>42896</v>
      </c>
      <c r="J20" s="57" t="n">
        <v>1049000</v>
      </c>
    </row>
    <row r="21" customFormat="false" ht="15.75" hidden="false" customHeight="false" outlineLevel="0" collapsed="false">
      <c r="A21" s="192" t="n">
        <v>42903</v>
      </c>
      <c r="B21" s="8" t="s">
        <v>860</v>
      </c>
      <c r="D21" s="55" t="s">
        <v>132</v>
      </c>
      <c r="E21" s="55" t="s">
        <v>847</v>
      </c>
      <c r="F21" s="55" t="s">
        <v>843</v>
      </c>
      <c r="G21" s="192" t="n">
        <v>42903</v>
      </c>
      <c r="H21" s="192" t="n">
        <v>42903</v>
      </c>
      <c r="J21" s="57" t="n">
        <v>950000</v>
      </c>
    </row>
    <row r="22" customFormat="false" ht="15.75" hidden="false" customHeight="false" outlineLevel="0" collapsed="false">
      <c r="A22" s="192" t="n">
        <v>42910</v>
      </c>
      <c r="B22" s="8" t="s">
        <v>861</v>
      </c>
      <c r="D22" s="55" t="s">
        <v>132</v>
      </c>
      <c r="E22" s="55" t="s">
        <v>847</v>
      </c>
      <c r="F22" s="55" t="s">
        <v>843</v>
      </c>
      <c r="G22" s="192" t="n">
        <v>42910</v>
      </c>
      <c r="H22" s="192" t="n">
        <v>42910</v>
      </c>
      <c r="J22" s="57" t="n">
        <v>1866000</v>
      </c>
      <c r="K22" s="53" t="n">
        <f aca="false">AVERAGE(J19:J22)</f>
        <v>1191000</v>
      </c>
    </row>
    <row r="23" customFormat="false" ht="15.75" hidden="false" customHeight="false" outlineLevel="0" collapsed="false">
      <c r="A23" s="192" t="n">
        <v>42917</v>
      </c>
      <c r="B23" s="8" t="s">
        <v>862</v>
      </c>
      <c r="D23" s="55" t="s">
        <v>132</v>
      </c>
      <c r="E23" s="55" t="s">
        <v>847</v>
      </c>
      <c r="F23" s="55" t="s">
        <v>843</v>
      </c>
      <c r="G23" s="192" t="n">
        <v>42917</v>
      </c>
      <c r="H23" s="192" t="n">
        <v>42917</v>
      </c>
      <c r="J23" s="57" t="n">
        <v>1446000</v>
      </c>
    </row>
    <row r="24" customFormat="false" ht="15.75" hidden="false" customHeight="false" outlineLevel="0" collapsed="false">
      <c r="A24" s="192" t="n">
        <v>42924</v>
      </c>
      <c r="B24" s="8" t="s">
        <v>863</v>
      </c>
      <c r="D24" s="55" t="s">
        <v>132</v>
      </c>
      <c r="E24" s="55" t="s">
        <v>847</v>
      </c>
      <c r="F24" s="55" t="s">
        <v>843</v>
      </c>
      <c r="G24" s="192" t="n">
        <v>42918</v>
      </c>
      <c r="H24" s="192" t="n">
        <v>42924</v>
      </c>
      <c r="J24" s="57" t="n">
        <v>2108000</v>
      </c>
    </row>
    <row r="25" customFormat="false" ht="15.75" hidden="false" customHeight="false" outlineLevel="0" collapsed="false">
      <c r="A25" s="192" t="n">
        <v>42931</v>
      </c>
      <c r="B25" s="8" t="s">
        <v>864</v>
      </c>
      <c r="D25" s="55" t="s">
        <v>132</v>
      </c>
      <c r="E25" s="55" t="s">
        <v>847</v>
      </c>
      <c r="F25" s="55" t="s">
        <v>843</v>
      </c>
      <c r="G25" s="192" t="n">
        <v>42924</v>
      </c>
      <c r="H25" s="192" t="n">
        <v>42931</v>
      </c>
      <c r="J25" s="57" t="n">
        <v>2239000</v>
      </c>
    </row>
    <row r="26" customFormat="false" ht="15.75" hidden="false" customHeight="false" outlineLevel="0" collapsed="false">
      <c r="A26" s="192" t="n">
        <v>42938</v>
      </c>
      <c r="B26" s="8" t="s">
        <v>865</v>
      </c>
      <c r="D26" s="55" t="s">
        <v>132</v>
      </c>
      <c r="E26" s="55" t="s">
        <v>847</v>
      </c>
      <c r="F26" s="55" t="s">
        <v>843</v>
      </c>
      <c r="G26" s="192" t="n">
        <v>42918</v>
      </c>
      <c r="H26" s="192" t="n">
        <v>42938</v>
      </c>
      <c r="J26" s="57" t="n">
        <v>1575000</v>
      </c>
    </row>
    <row r="27" customFormat="false" ht="15.75" hidden="false" customHeight="false" outlineLevel="0" collapsed="false">
      <c r="A27" s="192" t="n">
        <v>42945</v>
      </c>
      <c r="B27" s="8" t="s">
        <v>866</v>
      </c>
      <c r="D27" s="55" t="s">
        <v>132</v>
      </c>
      <c r="E27" s="55" t="s">
        <v>847</v>
      </c>
      <c r="F27" s="55" t="s">
        <v>843</v>
      </c>
      <c r="G27" s="192" t="n">
        <v>42924</v>
      </c>
      <c r="H27" s="192" t="n">
        <v>42945</v>
      </c>
      <c r="J27" s="57" t="n">
        <v>1709000</v>
      </c>
    </row>
    <row r="28" customFormat="false" ht="15.75" hidden="false" customHeight="false" outlineLevel="0" collapsed="false">
      <c r="A28" s="192" t="n">
        <v>42952</v>
      </c>
      <c r="B28" s="55" t="s">
        <v>867</v>
      </c>
      <c r="C28" s="55"/>
      <c r="D28" s="55" t="s">
        <v>132</v>
      </c>
      <c r="E28" s="55" t="s">
        <v>847</v>
      </c>
      <c r="F28" s="55" t="s">
        <v>843</v>
      </c>
      <c r="G28" s="192" t="n">
        <v>42952</v>
      </c>
      <c r="H28" s="192" t="n">
        <v>42952</v>
      </c>
      <c r="J28" s="57" t="n">
        <v>1602000</v>
      </c>
    </row>
    <row r="29" customFormat="false" ht="15.75" hidden="false" customHeight="false" outlineLevel="0" collapsed="false">
      <c r="A29" s="192" t="n">
        <v>42953</v>
      </c>
      <c r="B29" s="8" t="s">
        <v>868</v>
      </c>
      <c r="D29" s="55" t="s">
        <v>869</v>
      </c>
      <c r="E29" s="55" t="s">
        <v>847</v>
      </c>
      <c r="F29" s="55" t="s">
        <v>843</v>
      </c>
      <c r="G29" s="192" t="n">
        <v>42959</v>
      </c>
      <c r="H29" s="192" t="n">
        <v>42959</v>
      </c>
      <c r="J29" s="57" t="n">
        <v>1725000</v>
      </c>
    </row>
    <row r="30" customFormat="false" ht="15.75" hidden="false" customHeight="false" outlineLevel="0" collapsed="false">
      <c r="A30" s="192" t="n">
        <v>42954</v>
      </c>
      <c r="B30" s="8" t="s">
        <v>870</v>
      </c>
      <c r="D30" s="55" t="s">
        <v>869</v>
      </c>
      <c r="E30" s="55" t="s">
        <v>847</v>
      </c>
      <c r="F30" s="55" t="s">
        <v>843</v>
      </c>
      <c r="G30" s="192" t="n">
        <v>42966</v>
      </c>
      <c r="H30" s="192" t="n">
        <v>42966</v>
      </c>
      <c r="J30" s="57" t="n">
        <v>1268000</v>
      </c>
    </row>
    <row r="31" customFormat="false" ht="15.75" hidden="false" customHeight="false" outlineLevel="0" collapsed="false">
      <c r="A31" s="192" t="n">
        <v>42955</v>
      </c>
      <c r="B31" s="8" t="s">
        <v>871</v>
      </c>
      <c r="D31" s="55" t="s">
        <v>869</v>
      </c>
      <c r="E31" s="55" t="s">
        <v>847</v>
      </c>
      <c r="F31" s="55" t="s">
        <v>843</v>
      </c>
      <c r="G31" s="192" t="n">
        <v>42973</v>
      </c>
      <c r="H31" s="91" t="n">
        <v>42994</v>
      </c>
      <c r="J31" s="57" t="n">
        <v>1877000</v>
      </c>
    </row>
    <row r="32" customFormat="false" ht="15.75" hidden="false" customHeight="false" outlineLevel="0" collapsed="false">
      <c r="A32" s="91" t="n">
        <v>43001</v>
      </c>
      <c r="B32" s="8" t="s">
        <v>872</v>
      </c>
      <c r="D32" s="55" t="s">
        <v>869</v>
      </c>
      <c r="E32" s="55" t="s">
        <v>847</v>
      </c>
      <c r="F32" s="55" t="s">
        <v>843</v>
      </c>
      <c r="G32" s="91" t="n">
        <v>43001</v>
      </c>
      <c r="H32" s="91" t="n">
        <v>43001</v>
      </c>
      <c r="J32" s="57" t="n">
        <v>2086000</v>
      </c>
    </row>
    <row r="33" customFormat="false" ht="15.75" hidden="false" customHeight="false" outlineLevel="0" collapsed="false">
      <c r="A33" s="91" t="n">
        <v>43001</v>
      </c>
      <c r="B33" s="8" t="s">
        <v>873</v>
      </c>
      <c r="D33" s="55" t="s">
        <v>869</v>
      </c>
      <c r="E33" s="55" t="s">
        <v>847</v>
      </c>
      <c r="F33" s="55" t="s">
        <v>843</v>
      </c>
      <c r="G33" s="91" t="n">
        <v>43008</v>
      </c>
      <c r="H33" s="91" t="n">
        <v>43008</v>
      </c>
      <c r="J33" s="57" t="n">
        <v>1281000</v>
      </c>
    </row>
    <row r="34" customFormat="false" ht="15.75" hidden="false" customHeight="false" outlineLevel="0" collapsed="false">
      <c r="A34" s="91" t="n">
        <v>43001</v>
      </c>
      <c r="B34" s="8" t="s">
        <v>874</v>
      </c>
      <c r="D34" s="55" t="s">
        <v>869</v>
      </c>
      <c r="E34" s="55" t="s">
        <v>847</v>
      </c>
      <c r="F34" s="55" t="s">
        <v>843</v>
      </c>
      <c r="G34" s="91" t="n">
        <v>43015</v>
      </c>
      <c r="H34" s="91" t="n">
        <v>43015</v>
      </c>
      <c r="J34" s="57" t="n">
        <v>1530000</v>
      </c>
    </row>
    <row r="35" customFormat="false" ht="15.75" hidden="false" customHeight="false" outlineLevel="0" collapsed="false">
      <c r="A35" s="91" t="n">
        <v>43001</v>
      </c>
      <c r="B35" s="8" t="s">
        <v>875</v>
      </c>
      <c r="D35" s="55" t="s">
        <v>869</v>
      </c>
      <c r="E35" s="55" t="s">
        <v>847</v>
      </c>
      <c r="F35" s="55" t="s">
        <v>843</v>
      </c>
      <c r="G35" s="91" t="n">
        <v>43022</v>
      </c>
      <c r="H35" s="91" t="n">
        <v>43022</v>
      </c>
      <c r="J35" s="57" t="n">
        <v>1495000</v>
      </c>
    </row>
    <row r="36" customFormat="false" ht="15.75" hidden="false" customHeight="false" outlineLevel="0" collapsed="false">
      <c r="A36" s="91" t="n">
        <v>43001</v>
      </c>
      <c r="B36" s="8" t="s">
        <v>876</v>
      </c>
      <c r="D36" s="55" t="s">
        <v>869</v>
      </c>
      <c r="E36" s="55" t="s">
        <v>847</v>
      </c>
      <c r="F36" s="55" t="s">
        <v>843</v>
      </c>
      <c r="G36" s="91" t="n">
        <v>43029</v>
      </c>
      <c r="H36" s="91" t="n">
        <v>43029</v>
      </c>
      <c r="J36" s="57" t="n">
        <v>1774000</v>
      </c>
    </row>
    <row r="37" customFormat="false" ht="15.75" hidden="false" customHeight="false" outlineLevel="0" collapsed="false">
      <c r="A37" s="91" t="n">
        <v>43002</v>
      </c>
      <c r="B37" s="8" t="s">
        <v>877</v>
      </c>
      <c r="D37" s="55" t="s">
        <v>869</v>
      </c>
      <c r="E37" s="55" t="s">
        <v>847</v>
      </c>
      <c r="F37" s="55" t="s">
        <v>843</v>
      </c>
      <c r="G37" s="91" t="n">
        <v>43036</v>
      </c>
      <c r="H37" s="91" t="n">
        <v>43036</v>
      </c>
      <c r="J37" s="57" t="n">
        <v>1253000</v>
      </c>
    </row>
    <row r="38" customFormat="false" ht="15.75" hidden="false" customHeight="false" outlineLevel="0" collapsed="false">
      <c r="A38" s="91" t="n">
        <v>43003</v>
      </c>
      <c r="B38" s="8" t="s">
        <v>878</v>
      </c>
      <c r="D38" s="55" t="s">
        <v>869</v>
      </c>
      <c r="E38" s="55" t="s">
        <v>847</v>
      </c>
      <c r="F38" s="55" t="s">
        <v>843</v>
      </c>
      <c r="G38" s="91" t="n">
        <v>43036</v>
      </c>
      <c r="H38" s="91" t="n">
        <v>43043</v>
      </c>
      <c r="J38" s="57" t="n">
        <v>1705000</v>
      </c>
      <c r="K38" s="50" t="s">
        <v>879</v>
      </c>
    </row>
    <row r="39" customFormat="false" ht="15.75" hidden="false" customHeight="false" outlineLevel="0" collapsed="false">
      <c r="A39" s="91" t="n">
        <v>43004</v>
      </c>
      <c r="B39" s="193" t="s">
        <v>880</v>
      </c>
      <c r="C39" s="194"/>
      <c r="D39" s="194"/>
      <c r="E39" s="194"/>
      <c r="F39" s="194"/>
      <c r="G39" s="195" t="n">
        <v>43050</v>
      </c>
      <c r="H39" s="195" t="n">
        <v>43050</v>
      </c>
    </row>
    <row r="40" customFormat="false" ht="15.75" hidden="false" customHeight="false" outlineLevel="0" collapsed="false">
      <c r="A40" s="91" t="n">
        <v>43036</v>
      </c>
      <c r="B40" s="194"/>
      <c r="C40" s="194"/>
      <c r="D40" s="194"/>
      <c r="E40" s="194"/>
      <c r="F40" s="194"/>
      <c r="G40" s="195" t="n">
        <v>43057</v>
      </c>
      <c r="H40" s="195" t="n">
        <v>43057</v>
      </c>
    </row>
    <row r="41" customFormat="false" ht="15.75" hidden="false" customHeight="false" outlineLevel="0" collapsed="false">
      <c r="A41" s="91" t="n">
        <v>43036</v>
      </c>
      <c r="B41" s="8" t="s">
        <v>868</v>
      </c>
      <c r="D41" s="55" t="s">
        <v>869</v>
      </c>
      <c r="E41" s="55" t="s">
        <v>847</v>
      </c>
      <c r="F41" s="55" t="s">
        <v>843</v>
      </c>
      <c r="G41" s="91" t="n">
        <v>43064</v>
      </c>
      <c r="H41" s="91" t="n">
        <v>43064</v>
      </c>
      <c r="J41" s="57" t="n">
        <v>1799000</v>
      </c>
    </row>
    <row r="42" customFormat="false" ht="15.75" hidden="false" customHeight="false" outlineLevel="0" collapsed="false">
      <c r="A42" s="91" t="n">
        <v>43036</v>
      </c>
      <c r="B42" s="8" t="s">
        <v>870</v>
      </c>
      <c r="D42" s="55" t="s">
        <v>869</v>
      </c>
      <c r="E42" s="55" t="s">
        <v>847</v>
      </c>
      <c r="F42" s="55" t="s">
        <v>843</v>
      </c>
      <c r="G42" s="91" t="n">
        <v>43071</v>
      </c>
      <c r="H42" s="91" t="n">
        <v>43071</v>
      </c>
      <c r="J42" s="57" t="n">
        <v>1638000</v>
      </c>
    </row>
    <row r="43" customFormat="false" ht="15.75" hidden="false" customHeight="false" outlineLevel="0" collapsed="false">
      <c r="A43" s="91" t="n">
        <v>43036</v>
      </c>
      <c r="B43" s="8" t="s">
        <v>871</v>
      </c>
      <c r="D43" s="55" t="s">
        <v>869</v>
      </c>
      <c r="E43" s="55" t="s">
        <v>847</v>
      </c>
      <c r="F43" s="55" t="s">
        <v>843</v>
      </c>
      <c r="G43" s="91" t="n">
        <v>43078</v>
      </c>
      <c r="H43" s="91" t="n">
        <v>43078</v>
      </c>
      <c r="J43" s="57" t="n">
        <v>1333000</v>
      </c>
    </row>
    <row r="44" customFormat="false" ht="15.75" hidden="false" customHeight="false" outlineLevel="0" collapsed="false">
      <c r="A44" s="91" t="n">
        <v>43036</v>
      </c>
      <c r="B44" s="8" t="s">
        <v>872</v>
      </c>
      <c r="D44" s="55" t="s">
        <v>869</v>
      </c>
      <c r="E44" s="55" t="s">
        <v>847</v>
      </c>
      <c r="F44" s="55" t="s">
        <v>843</v>
      </c>
      <c r="G44" s="91" t="n">
        <v>43085</v>
      </c>
      <c r="H44" s="91" t="n">
        <v>43085</v>
      </c>
      <c r="J44" s="57" t="n">
        <v>1800000</v>
      </c>
    </row>
    <row r="45" customFormat="false" ht="15.75" hidden="false" customHeight="false" outlineLevel="0" collapsed="false">
      <c r="A45" s="91" t="n">
        <v>43078</v>
      </c>
      <c r="B45" s="8" t="s">
        <v>873</v>
      </c>
      <c r="D45" s="55" t="s">
        <v>869</v>
      </c>
      <c r="E45" s="55" t="s">
        <v>847</v>
      </c>
      <c r="F45" s="55" t="s">
        <v>843</v>
      </c>
      <c r="G45" s="91" t="n">
        <v>43092</v>
      </c>
      <c r="H45" s="91" t="n">
        <v>43092</v>
      </c>
      <c r="J45" s="57" t="n">
        <v>1464000</v>
      </c>
    </row>
    <row r="46" customFormat="false" ht="15.75" hidden="false" customHeight="false" outlineLevel="0" collapsed="false">
      <c r="A46" s="91" t="n">
        <v>43085</v>
      </c>
      <c r="B46" s="8" t="s">
        <v>874</v>
      </c>
      <c r="D46" s="55" t="s">
        <v>869</v>
      </c>
      <c r="E46" s="55" t="s">
        <v>847</v>
      </c>
      <c r="F46" s="55" t="s">
        <v>843</v>
      </c>
      <c r="G46" s="91" t="n">
        <v>43099</v>
      </c>
      <c r="H46" s="91" t="n">
        <v>43099</v>
      </c>
      <c r="J46" s="57" t="n">
        <v>1059000</v>
      </c>
    </row>
    <row r="47" customFormat="false" ht="15.75" hidden="false" customHeight="false" outlineLevel="0" collapsed="false">
      <c r="A47" s="91" t="n">
        <v>43092</v>
      </c>
      <c r="B47" s="8" t="s">
        <v>875</v>
      </c>
      <c r="D47" s="55" t="s">
        <v>869</v>
      </c>
      <c r="E47" s="55" t="s">
        <v>847</v>
      </c>
      <c r="F47" s="55" t="s">
        <v>843</v>
      </c>
      <c r="G47" s="91" t="n">
        <v>43106</v>
      </c>
      <c r="H47" s="91" t="n">
        <v>43106</v>
      </c>
      <c r="J47" s="57" t="n">
        <v>1312000</v>
      </c>
    </row>
    <row r="48" customFormat="false" ht="15.75" hidden="false" customHeight="false" outlineLevel="0" collapsed="false">
      <c r="A48" s="196" t="n">
        <v>43092</v>
      </c>
      <c r="B48" s="197" t="s">
        <v>876</v>
      </c>
      <c r="C48" s="198"/>
      <c r="D48" s="199" t="s">
        <v>869</v>
      </c>
      <c r="E48" s="199" t="s">
        <v>847</v>
      </c>
      <c r="F48" s="199" t="s">
        <v>843</v>
      </c>
      <c r="G48" s="196" t="n">
        <v>43113</v>
      </c>
      <c r="H48" s="196" t="n">
        <v>43113</v>
      </c>
      <c r="I48" s="198"/>
      <c r="J48" s="200" t="n">
        <v>1009000</v>
      </c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</row>
    <row r="51" customFormat="false" ht="15.75" hidden="false" customHeight="false" outlineLevel="0" collapsed="false">
      <c r="A51" s="201"/>
      <c r="B51" s="201"/>
      <c r="C51" s="201"/>
      <c r="D51" s="201"/>
      <c r="E51" s="201"/>
      <c r="F51" s="201"/>
      <c r="G51" s="201"/>
      <c r="H51" s="201"/>
      <c r="I51" s="201"/>
      <c r="J51" s="201"/>
      <c r="K51" s="201"/>
    </row>
    <row r="52" customFormat="false" ht="15.75" hidden="false" customHeight="false" outlineLevel="0" collapsed="false">
      <c r="A52" s="202" t="n">
        <v>2018</v>
      </c>
      <c r="B52" s="203"/>
      <c r="C52" s="203"/>
      <c r="D52" s="203"/>
      <c r="E52" s="203"/>
      <c r="F52" s="203"/>
      <c r="G52" s="203"/>
      <c r="H52" s="203"/>
      <c r="I52" s="203"/>
      <c r="J52" s="203"/>
      <c r="K52" s="203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</row>
    <row r="53" customFormat="false" ht="15.75" hidden="false" customHeight="false" outlineLevel="0" collapsed="false">
      <c r="A53" s="190" t="s">
        <v>841</v>
      </c>
      <c r="B53" s="51" t="s">
        <v>341</v>
      </c>
      <c r="C53" s="51" t="s">
        <v>623</v>
      </c>
      <c r="D53" s="51" t="s">
        <v>115</v>
      </c>
      <c r="E53" s="51" t="s">
        <v>842</v>
      </c>
      <c r="F53" s="51" t="s">
        <v>843</v>
      </c>
      <c r="G53" s="32" t="s">
        <v>844</v>
      </c>
      <c r="H53" s="32" t="s">
        <v>845</v>
      </c>
      <c r="I53" s="51" t="s">
        <v>846</v>
      </c>
      <c r="J53" s="51" t="s">
        <v>343</v>
      </c>
      <c r="K53" s="51" t="s">
        <v>53</v>
      </c>
    </row>
    <row r="54" customFormat="false" ht="15.75" hidden="false" customHeight="false" outlineLevel="0" collapsed="false">
      <c r="A54" s="192" t="n">
        <v>43106</v>
      </c>
      <c r="B54" s="8" t="s">
        <v>470</v>
      </c>
      <c r="C54" s="8" t="s">
        <v>470</v>
      </c>
      <c r="D54" s="55" t="s">
        <v>132</v>
      </c>
      <c r="E54" s="55" t="s">
        <v>847</v>
      </c>
      <c r="F54" s="55" t="s">
        <v>843</v>
      </c>
      <c r="G54" s="204"/>
      <c r="H54" s="192" t="n">
        <v>43106</v>
      </c>
      <c r="J54" s="57" t="n">
        <v>919000</v>
      </c>
      <c r="K54" s="93" t="n">
        <f aca="false">AVERAGE(J54:J61)</f>
        <v>1296857.143</v>
      </c>
    </row>
    <row r="55" customFormat="false" ht="15.75" hidden="false" customHeight="false" outlineLevel="0" collapsed="false">
      <c r="A55" s="192" t="n">
        <v>43113</v>
      </c>
      <c r="B55" s="8" t="s">
        <v>471</v>
      </c>
      <c r="C55" s="8" t="s">
        <v>471</v>
      </c>
      <c r="D55" s="55" t="s">
        <v>132</v>
      </c>
      <c r="E55" s="55" t="s">
        <v>847</v>
      </c>
      <c r="F55" s="55" t="s">
        <v>843</v>
      </c>
      <c r="H55" s="192" t="n">
        <v>43113</v>
      </c>
      <c r="J55" s="57" t="n">
        <v>1009000</v>
      </c>
    </row>
    <row r="56" customFormat="false" ht="15.75" hidden="false" customHeight="false" outlineLevel="0" collapsed="false">
      <c r="A56" s="192" t="n">
        <v>43120</v>
      </c>
      <c r="B56" s="8" t="s">
        <v>472</v>
      </c>
      <c r="C56" s="8" t="s">
        <v>472</v>
      </c>
      <c r="D56" s="55" t="s">
        <v>132</v>
      </c>
      <c r="E56" s="55" t="s">
        <v>847</v>
      </c>
      <c r="F56" s="55" t="s">
        <v>843</v>
      </c>
      <c r="H56" s="192" t="n">
        <v>43120</v>
      </c>
      <c r="J56" s="57" t="n">
        <v>1644000</v>
      </c>
    </row>
    <row r="57" customFormat="false" ht="15.75" hidden="false" customHeight="false" outlineLevel="0" collapsed="false">
      <c r="A57" s="192" t="n">
        <v>43127</v>
      </c>
      <c r="B57" s="8" t="s">
        <v>473</v>
      </c>
      <c r="C57" s="8" t="s">
        <v>473</v>
      </c>
      <c r="D57" s="55" t="s">
        <v>132</v>
      </c>
      <c r="E57" s="55" t="s">
        <v>847</v>
      </c>
      <c r="F57" s="55" t="s">
        <v>843</v>
      </c>
      <c r="H57" s="192" t="n">
        <v>43127</v>
      </c>
      <c r="J57" s="57" t="n">
        <v>1123000</v>
      </c>
    </row>
    <row r="58" customFormat="false" ht="15.75" hidden="false" customHeight="false" outlineLevel="0" collapsed="false">
      <c r="A58" s="192" t="n">
        <v>43134</v>
      </c>
      <c r="B58" s="8" t="s">
        <v>474</v>
      </c>
      <c r="C58" s="8" t="s">
        <v>474</v>
      </c>
      <c r="D58" s="55" t="s">
        <v>132</v>
      </c>
      <c r="E58" s="55" t="s">
        <v>847</v>
      </c>
      <c r="F58" s="55" t="s">
        <v>843</v>
      </c>
      <c r="H58" s="192" t="n">
        <v>43134</v>
      </c>
      <c r="J58" s="57" t="s">
        <v>81</v>
      </c>
    </row>
    <row r="59" customFormat="false" ht="15.75" hidden="false" customHeight="false" outlineLevel="0" collapsed="false">
      <c r="A59" s="192" t="n">
        <v>43141</v>
      </c>
      <c r="B59" s="8" t="s">
        <v>475</v>
      </c>
      <c r="C59" s="8" t="s">
        <v>475</v>
      </c>
      <c r="D59" s="55" t="s">
        <v>132</v>
      </c>
      <c r="E59" s="55" t="s">
        <v>847</v>
      </c>
      <c r="F59" s="55" t="s">
        <v>843</v>
      </c>
      <c r="H59" s="192" t="n">
        <v>43141</v>
      </c>
      <c r="J59" s="57" t="n">
        <v>1143000</v>
      </c>
    </row>
    <row r="60" customFormat="false" ht="15.75" hidden="false" customHeight="false" outlineLevel="0" collapsed="false">
      <c r="A60" s="192" t="n">
        <v>43148</v>
      </c>
      <c r="B60" s="8" t="s">
        <v>476</v>
      </c>
      <c r="C60" s="8" t="s">
        <v>476</v>
      </c>
      <c r="D60" s="55" t="s">
        <v>132</v>
      </c>
      <c r="E60" s="55" t="s">
        <v>847</v>
      </c>
      <c r="F60" s="55" t="s">
        <v>843</v>
      </c>
      <c r="H60" s="192" t="n">
        <v>43148</v>
      </c>
      <c r="J60" s="57" t="n">
        <v>2018000</v>
      </c>
    </row>
    <row r="61" customFormat="false" ht="15.75" hidden="false" customHeight="false" outlineLevel="0" collapsed="false">
      <c r="A61" s="192" t="n">
        <v>43155</v>
      </c>
      <c r="B61" s="8" t="s">
        <v>849</v>
      </c>
      <c r="C61" s="8" t="s">
        <v>849</v>
      </c>
      <c r="D61" s="55" t="s">
        <v>132</v>
      </c>
      <c r="E61" s="55" t="s">
        <v>847</v>
      </c>
      <c r="F61" s="55" t="s">
        <v>843</v>
      </c>
      <c r="H61" s="192" t="n">
        <v>43134</v>
      </c>
      <c r="J61" s="57" t="n">
        <v>1222000</v>
      </c>
    </row>
    <row r="62" customFormat="false" ht="15.75" hidden="false" customHeight="false" outlineLevel="0" collapsed="false">
      <c r="A62" s="192"/>
      <c r="B62" s="8"/>
      <c r="C62" s="8"/>
      <c r="D62" s="55"/>
      <c r="E62" s="55"/>
      <c r="F62" s="55"/>
      <c r="H62" s="192"/>
    </row>
    <row r="63" customFormat="false" ht="15.75" hidden="false" customHeight="false" outlineLevel="0" collapsed="false">
      <c r="A63" s="192"/>
      <c r="B63" s="8"/>
      <c r="C63" s="8"/>
      <c r="D63" s="55"/>
      <c r="E63" s="55"/>
      <c r="F63" s="55"/>
      <c r="H63" s="192"/>
    </row>
    <row r="64" customFormat="false" ht="15.75" hidden="false" customHeight="false" outlineLevel="0" collapsed="false">
      <c r="A64" s="192"/>
      <c r="B64" s="8"/>
      <c r="C64" s="8"/>
      <c r="D64" s="55"/>
      <c r="E64" s="55"/>
      <c r="F64" s="55"/>
      <c r="H64" s="192"/>
    </row>
    <row r="65" customFormat="false" ht="15.75" hidden="false" customHeight="false" outlineLevel="0" collapsed="false">
      <c r="A65" s="192"/>
    </row>
    <row r="66" customFormat="false" ht="15.75" hidden="false" customHeight="false" outlineLevel="0" collapsed="false">
      <c r="A66" s="192"/>
    </row>
    <row r="67" customFormat="false" ht="15.75" hidden="false" customHeight="false" outlineLevel="0" collapsed="false">
      <c r="A67" s="192"/>
    </row>
    <row r="70" customFormat="false" ht="15.75" hidden="false" customHeight="false" outlineLevel="0" collapsed="false">
      <c r="A70" s="50" t="s">
        <v>881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4.62"/>
    <col collapsed="false" customWidth="true" hidden="false" outlineLevel="0" max="3" min="3" style="0" width="17.63"/>
    <col collapsed="false" customWidth="true" hidden="false" outlineLevel="0" max="4" min="4" style="0" width="16.63"/>
    <col collapsed="false" customWidth="true" hidden="false" outlineLevel="0" max="7" min="7" style="0" width="14.38"/>
    <col collapsed="false" customWidth="true" hidden="false" outlineLevel="0" max="8" min="8" style="0" width="15.49"/>
    <col collapsed="false" customWidth="true" hidden="false" outlineLevel="0" max="10" min="10" style="0" width="14.38"/>
    <col collapsed="false" customWidth="true" hidden="false" outlineLevel="0" max="11" min="11" style="0" width="17.51"/>
  </cols>
  <sheetData>
    <row r="1" customFormat="false" ht="15.75" hidden="false" customHeight="false" outlineLevel="0" collapsed="false">
      <c r="A1" s="51" t="s">
        <v>882</v>
      </c>
      <c r="B1" s="51" t="s">
        <v>883</v>
      </c>
      <c r="C1" s="51" t="s">
        <v>115</v>
      </c>
      <c r="D1" s="51" t="s">
        <v>341</v>
      </c>
      <c r="E1" s="32" t="s">
        <v>844</v>
      </c>
      <c r="F1" s="32" t="s">
        <v>623</v>
      </c>
      <c r="G1" s="32" t="s">
        <v>845</v>
      </c>
      <c r="H1" s="51" t="s">
        <v>846</v>
      </c>
      <c r="I1" s="51" t="s">
        <v>343</v>
      </c>
      <c r="J1" s="51" t="s">
        <v>53</v>
      </c>
      <c r="K1" s="190" t="s">
        <v>884</v>
      </c>
    </row>
    <row r="2" customFormat="false" ht="15.75" hidden="false" customHeight="false" outlineLevel="0" collapsed="false">
      <c r="A2" s="55"/>
      <c r="B2" s="91"/>
      <c r="C2" s="55"/>
      <c r="E2" s="192" t="n">
        <v>43162</v>
      </c>
      <c r="F2" s="55" t="s">
        <v>885</v>
      </c>
      <c r="G2" s="192" t="n">
        <v>43162</v>
      </c>
      <c r="I2" s="57" t="n">
        <v>1493000</v>
      </c>
      <c r="J2" s="55" t="s">
        <v>886</v>
      </c>
      <c r="K2" s="91"/>
    </row>
    <row r="3" customFormat="false" ht="15.75" hidden="false" customHeight="false" outlineLevel="0" collapsed="false">
      <c r="A3" s="55"/>
      <c r="B3" s="192"/>
      <c r="D3" s="55"/>
      <c r="E3" s="106" t="s">
        <v>23</v>
      </c>
      <c r="F3" s="55" t="s">
        <v>887</v>
      </c>
      <c r="G3" s="192" t="n">
        <v>43169</v>
      </c>
      <c r="H3" s="55" t="s">
        <v>888</v>
      </c>
      <c r="I3" s="57" t="n">
        <v>1145000</v>
      </c>
      <c r="J3" s="55" t="s">
        <v>886</v>
      </c>
      <c r="K3" s="91"/>
    </row>
    <row r="4" customFormat="false" ht="15.75" hidden="false" customHeight="false" outlineLevel="0" collapsed="false">
      <c r="A4" s="55" t="s">
        <v>889</v>
      </c>
      <c r="B4" s="192" t="n">
        <v>43178</v>
      </c>
      <c r="C4" s="55" t="s">
        <v>890</v>
      </c>
      <c r="D4" s="55" t="s">
        <v>891</v>
      </c>
      <c r="E4" s="205" t="n">
        <v>43176</v>
      </c>
      <c r="F4" s="55" t="s">
        <v>891</v>
      </c>
      <c r="G4" s="192" t="n">
        <v>43176</v>
      </c>
      <c r="I4" s="57" t="n">
        <v>1460000</v>
      </c>
      <c r="J4" s="55" t="s">
        <v>886</v>
      </c>
      <c r="K4" s="206" t="n">
        <v>43186</v>
      </c>
    </row>
    <row r="5" customFormat="false" ht="15.75" hidden="false" customHeight="false" outlineLevel="0" collapsed="false">
      <c r="A5" s="55" t="s">
        <v>892</v>
      </c>
      <c r="B5" s="192" t="n">
        <v>43178</v>
      </c>
      <c r="C5" s="55" t="s">
        <v>890</v>
      </c>
      <c r="D5" s="55" t="s">
        <v>893</v>
      </c>
      <c r="E5" s="192" t="n">
        <v>43183</v>
      </c>
      <c r="F5" s="55" t="s">
        <v>893</v>
      </c>
      <c r="G5" s="192" t="n">
        <v>43183</v>
      </c>
      <c r="I5" s="57" t="n">
        <v>1271000</v>
      </c>
      <c r="J5" s="55" t="s">
        <v>886</v>
      </c>
      <c r="K5" s="54" t="n">
        <v>43186</v>
      </c>
    </row>
    <row r="6" customFormat="false" ht="15.75" hidden="false" customHeight="false" outlineLevel="0" collapsed="false">
      <c r="A6" s="55" t="s">
        <v>894</v>
      </c>
      <c r="B6" s="192" t="n">
        <v>43178</v>
      </c>
      <c r="C6" s="55" t="s">
        <v>890</v>
      </c>
      <c r="D6" s="55" t="s">
        <v>892</v>
      </c>
      <c r="E6" s="192" t="n">
        <v>43190</v>
      </c>
      <c r="F6" s="55" t="s">
        <v>892</v>
      </c>
      <c r="G6" s="192" t="n">
        <v>43190</v>
      </c>
      <c r="I6" s="57" t="n">
        <v>929000</v>
      </c>
      <c r="J6" s="55" t="s">
        <v>886</v>
      </c>
      <c r="K6" s="54" t="n">
        <v>43186</v>
      </c>
    </row>
    <row r="7" customFormat="false" ht="15.75" hidden="false" customHeight="false" outlineLevel="0" collapsed="false">
      <c r="A7" s="55" t="s">
        <v>895</v>
      </c>
      <c r="B7" s="192" t="n">
        <v>43178</v>
      </c>
      <c r="C7" s="55" t="s">
        <v>890</v>
      </c>
      <c r="D7" s="55" t="s">
        <v>894</v>
      </c>
      <c r="E7" s="192" t="n">
        <v>43197</v>
      </c>
      <c r="F7" s="55" t="s">
        <v>894</v>
      </c>
      <c r="G7" s="192" t="n">
        <v>43197</v>
      </c>
      <c r="I7" s="57" t="n">
        <v>1312000</v>
      </c>
      <c r="J7" s="55" t="s">
        <v>896</v>
      </c>
      <c r="K7" s="54" t="n">
        <v>43186</v>
      </c>
    </row>
    <row r="8" customFormat="false" ht="15.75" hidden="false" customHeight="false" outlineLevel="0" collapsed="false">
      <c r="A8" s="55" t="s">
        <v>897</v>
      </c>
      <c r="B8" s="192" t="n">
        <v>43194</v>
      </c>
      <c r="C8" s="55" t="s">
        <v>890</v>
      </c>
      <c r="D8" s="55" t="s">
        <v>895</v>
      </c>
      <c r="E8" s="55" t="s">
        <v>23</v>
      </c>
      <c r="F8" s="55" t="s">
        <v>23</v>
      </c>
      <c r="G8" s="55" t="s">
        <v>23</v>
      </c>
      <c r="H8" s="55" t="s">
        <v>888</v>
      </c>
      <c r="I8" s="55" t="s">
        <v>23</v>
      </c>
      <c r="J8" s="55" t="s">
        <v>23</v>
      </c>
      <c r="K8" s="91" t="n">
        <v>43194</v>
      </c>
    </row>
    <row r="9" customFormat="false" ht="15.75" hidden="false" customHeight="false" outlineLevel="0" collapsed="false">
      <c r="A9" s="55" t="s">
        <v>898</v>
      </c>
      <c r="B9" s="192" t="n">
        <v>43194</v>
      </c>
      <c r="C9" s="55" t="s">
        <v>890</v>
      </c>
      <c r="D9" s="55" t="s">
        <v>897</v>
      </c>
      <c r="E9" s="192" t="n">
        <v>43197</v>
      </c>
      <c r="F9" s="55" t="s">
        <v>894</v>
      </c>
      <c r="G9" s="91" t="n">
        <v>43204</v>
      </c>
      <c r="H9" s="55" t="s">
        <v>888</v>
      </c>
      <c r="I9" s="57" t="n">
        <v>1995000</v>
      </c>
      <c r="J9" s="55" t="s">
        <v>899</v>
      </c>
      <c r="K9" s="91" t="n">
        <v>43194</v>
      </c>
    </row>
    <row r="10" customFormat="false" ht="15.75" hidden="false" customHeight="false" outlineLevel="0" collapsed="false">
      <c r="A10" s="55" t="s">
        <v>900</v>
      </c>
      <c r="B10" s="192" t="n">
        <v>43194</v>
      </c>
      <c r="C10" s="55" t="s">
        <v>890</v>
      </c>
      <c r="D10" s="55" t="s">
        <v>898</v>
      </c>
      <c r="E10" s="192" t="n">
        <v>43197</v>
      </c>
      <c r="F10" s="55" t="s">
        <v>894</v>
      </c>
      <c r="G10" s="91" t="n">
        <v>43218</v>
      </c>
      <c r="H10" s="55" t="s">
        <v>888</v>
      </c>
      <c r="I10" s="57" t="n">
        <v>1861000</v>
      </c>
      <c r="J10" s="55" t="s">
        <v>901</v>
      </c>
      <c r="K10" s="91" t="n">
        <v>43194</v>
      </c>
    </row>
    <row r="11" customFormat="false" ht="15.75" hidden="false" customHeight="false" outlineLevel="0" collapsed="false">
      <c r="A11" s="55" t="s">
        <v>902</v>
      </c>
      <c r="B11" s="192" t="n">
        <v>43194</v>
      </c>
      <c r="C11" s="55" t="s">
        <v>890</v>
      </c>
      <c r="D11" s="55" t="s">
        <v>900</v>
      </c>
      <c r="E11" s="91" t="n">
        <v>43204</v>
      </c>
      <c r="F11" s="55" t="s">
        <v>903</v>
      </c>
      <c r="G11" s="91" t="n">
        <v>43225</v>
      </c>
      <c r="I11" s="57" t="n">
        <v>1614000</v>
      </c>
      <c r="J11" s="55" t="s">
        <v>896</v>
      </c>
      <c r="K11" s="91" t="n">
        <v>43194</v>
      </c>
    </row>
    <row r="12" customFormat="false" ht="15.75" hidden="false" customHeight="false" outlineLevel="0" collapsed="false">
      <c r="A12" s="55" t="s">
        <v>904</v>
      </c>
      <c r="B12" s="192" t="n">
        <v>43194</v>
      </c>
      <c r="C12" s="55" t="s">
        <v>890</v>
      </c>
      <c r="D12" s="55" t="s">
        <v>902</v>
      </c>
      <c r="E12" s="91" t="n">
        <v>43211</v>
      </c>
      <c r="F12" s="55" t="s">
        <v>905</v>
      </c>
      <c r="G12" s="91" t="n">
        <v>43232</v>
      </c>
      <c r="I12" s="57" t="n">
        <v>1540000</v>
      </c>
      <c r="J12" s="55" t="s">
        <v>906</v>
      </c>
      <c r="K12" s="91" t="n">
        <v>43194</v>
      </c>
    </row>
    <row r="13" customFormat="false" ht="15.75" hidden="false" customHeight="false" outlineLevel="0" collapsed="false">
      <c r="A13" s="55" t="s">
        <v>904</v>
      </c>
      <c r="B13" s="207" t="n">
        <v>43194</v>
      </c>
      <c r="C13" s="55" t="s">
        <v>890</v>
      </c>
      <c r="D13" s="55" t="s">
        <v>904</v>
      </c>
      <c r="E13" s="55" t="s">
        <v>23</v>
      </c>
      <c r="F13" s="55" t="s">
        <v>23</v>
      </c>
      <c r="G13" s="91" t="n">
        <v>43239</v>
      </c>
      <c r="H13" s="55" t="s">
        <v>888</v>
      </c>
      <c r="I13" s="55" t="s">
        <v>23</v>
      </c>
      <c r="J13" s="55" t="s">
        <v>23</v>
      </c>
      <c r="K13" s="91" t="n">
        <v>43194</v>
      </c>
    </row>
    <row r="14" customFormat="false" ht="15.75" hidden="false" customHeight="false" outlineLevel="0" collapsed="false">
      <c r="A14" s="55" t="s">
        <v>907</v>
      </c>
      <c r="B14" s="91" t="n">
        <v>43265</v>
      </c>
      <c r="C14" s="55" t="s">
        <v>890</v>
      </c>
      <c r="D14" s="55" t="s">
        <v>907</v>
      </c>
      <c r="E14" s="91" t="n">
        <v>43211</v>
      </c>
      <c r="F14" s="55" t="s">
        <v>905</v>
      </c>
      <c r="G14" s="91" t="n">
        <v>43246</v>
      </c>
      <c r="H14" s="55" t="s">
        <v>888</v>
      </c>
      <c r="I14" s="57" t="n">
        <v>1565000</v>
      </c>
      <c r="J14" s="55" t="s">
        <v>906</v>
      </c>
      <c r="K14" s="91" t="n">
        <v>43265</v>
      </c>
    </row>
    <row r="15" customFormat="false" ht="15.75" hidden="false" customHeight="false" outlineLevel="0" collapsed="false">
      <c r="A15" s="55" t="s">
        <v>908</v>
      </c>
      <c r="B15" s="91" t="n">
        <v>43269</v>
      </c>
      <c r="C15" s="55" t="s">
        <v>890</v>
      </c>
      <c r="D15" s="55" t="s">
        <v>908</v>
      </c>
      <c r="E15" s="91" t="n">
        <v>43218</v>
      </c>
      <c r="F15" s="55" t="s">
        <v>909</v>
      </c>
      <c r="G15" s="91" t="n">
        <v>43253</v>
      </c>
      <c r="I15" s="57" t="n">
        <v>1371000</v>
      </c>
      <c r="J15" s="55" t="s">
        <v>910</v>
      </c>
      <c r="K15" s="91" t="n">
        <v>43269</v>
      </c>
    </row>
    <row r="16" customFormat="false" ht="15.75" hidden="false" customHeight="false" outlineLevel="0" collapsed="false">
      <c r="A16" s="55" t="s">
        <v>911</v>
      </c>
      <c r="B16" s="91" t="n">
        <v>43269</v>
      </c>
      <c r="C16" s="55" t="s">
        <v>890</v>
      </c>
      <c r="D16" s="55" t="s">
        <v>912</v>
      </c>
      <c r="E16" s="91" t="n">
        <v>43225</v>
      </c>
      <c r="F16" s="55" t="s">
        <v>913</v>
      </c>
      <c r="G16" s="91" t="n">
        <v>43260</v>
      </c>
      <c r="I16" s="57" t="n">
        <v>1647000</v>
      </c>
      <c r="J16" s="55" t="s">
        <v>906</v>
      </c>
      <c r="K16" s="91" t="n">
        <v>43269</v>
      </c>
    </row>
    <row r="17" customFormat="false" ht="15.75" hidden="false" customHeight="false" outlineLevel="0" collapsed="false">
      <c r="A17" s="55" t="s">
        <v>891</v>
      </c>
      <c r="B17" s="91" t="n">
        <v>43291</v>
      </c>
      <c r="C17" s="55" t="s">
        <v>914</v>
      </c>
      <c r="D17" s="55" t="s">
        <v>891</v>
      </c>
      <c r="E17" s="91" t="n">
        <v>43232</v>
      </c>
      <c r="F17" s="55" t="s">
        <v>902</v>
      </c>
      <c r="G17" s="91" t="n">
        <v>43267</v>
      </c>
      <c r="I17" s="57" t="n">
        <v>1073000</v>
      </c>
      <c r="J17" s="55" t="s">
        <v>906</v>
      </c>
      <c r="K17" s="91" t="n">
        <v>43291</v>
      </c>
    </row>
    <row r="18" customFormat="false" ht="15.75" hidden="false" customHeight="false" outlineLevel="0" collapsed="false">
      <c r="A18" s="55" t="s">
        <v>893</v>
      </c>
      <c r="B18" s="91" t="n">
        <v>43291</v>
      </c>
      <c r="C18" s="55" t="s">
        <v>914</v>
      </c>
      <c r="D18" s="55" t="s">
        <v>893</v>
      </c>
      <c r="E18" s="91" t="n">
        <v>43239</v>
      </c>
      <c r="F18" s="55" t="s">
        <v>915</v>
      </c>
      <c r="G18" s="91" t="n">
        <v>43274</v>
      </c>
      <c r="I18" s="57" t="n">
        <v>1481000</v>
      </c>
      <c r="J18" s="55" t="s">
        <v>906</v>
      </c>
      <c r="K18" s="91" t="n">
        <v>43291</v>
      </c>
    </row>
    <row r="19" customFormat="false" ht="15.75" hidden="false" customHeight="false" outlineLevel="0" collapsed="false">
      <c r="A19" s="55" t="s">
        <v>892</v>
      </c>
      <c r="B19" s="91" t="n">
        <v>43294</v>
      </c>
      <c r="C19" s="55" t="s">
        <v>914</v>
      </c>
      <c r="D19" s="55" t="s">
        <v>892</v>
      </c>
      <c r="E19" s="55" t="s">
        <v>23</v>
      </c>
      <c r="F19" s="55" t="s">
        <v>23</v>
      </c>
      <c r="G19" s="91" t="n">
        <v>43281</v>
      </c>
      <c r="H19" s="55" t="s">
        <v>888</v>
      </c>
      <c r="I19" s="55" t="s">
        <v>23</v>
      </c>
      <c r="J19" s="55" t="s">
        <v>23</v>
      </c>
    </row>
    <row r="20" customFormat="false" ht="15.75" hidden="false" customHeight="false" outlineLevel="0" collapsed="false">
      <c r="A20" s="55" t="s">
        <v>894</v>
      </c>
      <c r="B20" s="91" t="n">
        <v>43294</v>
      </c>
      <c r="C20" s="55" t="s">
        <v>914</v>
      </c>
      <c r="D20" s="55" t="s">
        <v>894</v>
      </c>
      <c r="E20" s="91" t="n">
        <v>43246</v>
      </c>
      <c r="F20" s="55" t="s">
        <v>907</v>
      </c>
      <c r="G20" s="91" t="n">
        <v>43288</v>
      </c>
      <c r="I20" s="57" t="n">
        <v>1310000</v>
      </c>
      <c r="J20" s="55" t="s">
        <v>906</v>
      </c>
      <c r="K20" s="91" t="n">
        <v>43302</v>
      </c>
    </row>
    <row r="21" customFormat="false" ht="15.75" hidden="false" customHeight="false" outlineLevel="0" collapsed="false">
      <c r="A21" s="55" t="s">
        <v>895</v>
      </c>
      <c r="B21" s="91" t="n">
        <v>43294</v>
      </c>
      <c r="C21" s="55" t="s">
        <v>914</v>
      </c>
      <c r="D21" s="55" t="s">
        <v>895</v>
      </c>
      <c r="E21" s="91" t="n">
        <v>43253</v>
      </c>
      <c r="F21" s="55" t="s">
        <v>908</v>
      </c>
      <c r="G21" s="91" t="n">
        <v>43295</v>
      </c>
      <c r="I21" s="57" t="n">
        <v>850000</v>
      </c>
      <c r="J21" s="55" t="s">
        <v>916</v>
      </c>
      <c r="K21" s="91" t="n">
        <v>43302</v>
      </c>
    </row>
    <row r="22" customFormat="false" ht="15.75" hidden="false" customHeight="false" outlineLevel="0" collapsed="false">
      <c r="A22" s="55" t="s">
        <v>897</v>
      </c>
      <c r="B22" s="207" t="n">
        <v>43294</v>
      </c>
      <c r="C22" s="55" t="s">
        <v>914</v>
      </c>
      <c r="D22" s="55" t="s">
        <v>897</v>
      </c>
      <c r="E22" s="91" t="n">
        <v>43260</v>
      </c>
      <c r="F22" s="55" t="s">
        <v>912</v>
      </c>
      <c r="G22" s="91" t="n">
        <v>43302</v>
      </c>
      <c r="I22" s="57" t="n">
        <v>1345000</v>
      </c>
      <c r="J22" s="55" t="s">
        <v>896</v>
      </c>
      <c r="K22" s="91" t="n">
        <v>43302</v>
      </c>
    </row>
    <row r="23" customFormat="false" ht="15.75" hidden="false" customHeight="false" outlineLevel="0" collapsed="false">
      <c r="A23" s="55" t="s">
        <v>898</v>
      </c>
      <c r="B23" s="207" t="n">
        <v>43294</v>
      </c>
      <c r="C23" s="55" t="s">
        <v>914</v>
      </c>
      <c r="D23" s="55" t="s">
        <v>898</v>
      </c>
      <c r="E23" s="91" t="n">
        <v>43267</v>
      </c>
      <c r="F23" s="55" t="s">
        <v>891</v>
      </c>
      <c r="G23" s="91" t="n">
        <v>43309</v>
      </c>
      <c r="I23" s="57" t="n">
        <v>1325000</v>
      </c>
      <c r="J23" s="55" t="s">
        <v>906</v>
      </c>
      <c r="K23" s="91" t="n">
        <v>43368</v>
      </c>
    </row>
    <row r="24" customFormat="false" ht="15.75" hidden="false" customHeight="false" outlineLevel="0" collapsed="false">
      <c r="A24" s="55" t="s">
        <v>900</v>
      </c>
      <c r="B24" s="207" t="n">
        <v>43294</v>
      </c>
      <c r="C24" s="55" t="s">
        <v>914</v>
      </c>
      <c r="D24" s="55" t="s">
        <v>900</v>
      </c>
      <c r="E24" s="91" t="n">
        <v>43274</v>
      </c>
      <c r="F24" s="55" t="s">
        <v>893</v>
      </c>
      <c r="G24" s="91" t="n">
        <v>43316</v>
      </c>
      <c r="I24" s="57" t="n">
        <v>1174000</v>
      </c>
      <c r="J24" s="55" t="s">
        <v>906</v>
      </c>
      <c r="K24" s="91" t="n">
        <v>43368</v>
      </c>
    </row>
    <row r="25" customFormat="false" ht="15.75" hidden="false" customHeight="false" outlineLevel="0" collapsed="false">
      <c r="A25" s="55" t="s">
        <v>902</v>
      </c>
      <c r="B25" s="207" t="n">
        <v>43294</v>
      </c>
      <c r="C25" s="55" t="s">
        <v>914</v>
      </c>
      <c r="D25" s="55" t="s">
        <v>902</v>
      </c>
      <c r="E25" s="91" t="n">
        <v>43281</v>
      </c>
      <c r="F25" s="55" t="s">
        <v>892</v>
      </c>
      <c r="G25" s="91" t="n">
        <v>43323</v>
      </c>
      <c r="I25" s="57" t="n">
        <v>1350000</v>
      </c>
      <c r="J25" s="55" t="s">
        <v>906</v>
      </c>
      <c r="K25" s="91" t="n">
        <v>43368</v>
      </c>
    </row>
    <row r="26" customFormat="false" ht="15.75" hidden="false" customHeight="false" outlineLevel="0" collapsed="false">
      <c r="A26" s="55" t="s">
        <v>904</v>
      </c>
      <c r="B26" s="207" t="n">
        <v>43294</v>
      </c>
      <c r="C26" s="55" t="s">
        <v>914</v>
      </c>
      <c r="D26" s="55" t="s">
        <v>904</v>
      </c>
      <c r="E26" s="91" t="n">
        <v>43288</v>
      </c>
      <c r="F26" s="55" t="s">
        <v>894</v>
      </c>
      <c r="G26" s="91" t="n">
        <v>43330</v>
      </c>
      <c r="I26" s="57" t="n">
        <v>1510000</v>
      </c>
      <c r="J26" s="55" t="s">
        <v>906</v>
      </c>
      <c r="K26" s="91" t="n">
        <v>43368</v>
      </c>
    </row>
    <row r="27" customFormat="false" ht="15.75" hidden="false" customHeight="false" outlineLevel="0" collapsed="false">
      <c r="A27" s="55" t="s">
        <v>907</v>
      </c>
      <c r="B27" s="91" t="n">
        <v>43374</v>
      </c>
      <c r="C27" s="55" t="s">
        <v>914</v>
      </c>
      <c r="D27" s="55" t="s">
        <v>907</v>
      </c>
      <c r="E27" s="91" t="n">
        <v>43295</v>
      </c>
      <c r="F27" s="55" t="s">
        <v>23</v>
      </c>
      <c r="G27" s="91" t="n">
        <v>43337</v>
      </c>
      <c r="H27" s="55" t="s">
        <v>917</v>
      </c>
      <c r="J27" s="55" t="s">
        <v>23</v>
      </c>
      <c r="K27" s="55" t="s">
        <v>23</v>
      </c>
    </row>
    <row r="28" customFormat="false" ht="15.75" hidden="false" customHeight="false" outlineLevel="0" collapsed="false">
      <c r="A28" s="55" t="s">
        <v>908</v>
      </c>
      <c r="B28" s="91" t="n">
        <v>43374</v>
      </c>
      <c r="C28" s="55" t="s">
        <v>914</v>
      </c>
      <c r="D28" s="55" t="s">
        <v>908</v>
      </c>
      <c r="E28" s="91" t="n">
        <v>43302</v>
      </c>
      <c r="F28" s="55" t="s">
        <v>903</v>
      </c>
      <c r="G28" s="91" t="n">
        <v>43344</v>
      </c>
      <c r="I28" s="57" t="n">
        <v>1031000</v>
      </c>
      <c r="J28" s="55" t="s">
        <v>906</v>
      </c>
      <c r="K28" s="91" t="n">
        <v>43368</v>
      </c>
    </row>
    <row r="29" customFormat="false" ht="15.75" hidden="false" customHeight="false" outlineLevel="0" collapsed="false">
      <c r="A29" s="55" t="s">
        <v>911</v>
      </c>
      <c r="B29" s="91" t="n">
        <v>43374</v>
      </c>
      <c r="C29" s="55" t="s">
        <v>914</v>
      </c>
      <c r="D29" s="55" t="s">
        <v>911</v>
      </c>
      <c r="E29" s="91" t="n">
        <v>43309</v>
      </c>
      <c r="F29" s="55" t="s">
        <v>905</v>
      </c>
      <c r="G29" s="91" t="n">
        <v>43351</v>
      </c>
      <c r="I29" s="57" t="n">
        <v>1134000</v>
      </c>
      <c r="J29" s="55" t="s">
        <v>906</v>
      </c>
      <c r="K29" s="91" t="n">
        <v>43368</v>
      </c>
    </row>
    <row r="30" customFormat="false" ht="15.75" hidden="false" customHeight="false" outlineLevel="0" collapsed="false">
      <c r="A30" s="55" t="s">
        <v>918</v>
      </c>
      <c r="B30" s="54" t="n">
        <v>43426</v>
      </c>
      <c r="C30" s="55" t="s">
        <v>890</v>
      </c>
      <c r="D30" s="55" t="s">
        <v>918</v>
      </c>
      <c r="E30" s="91" t="n">
        <v>43316</v>
      </c>
      <c r="F30" s="55" t="s">
        <v>23</v>
      </c>
      <c r="G30" s="55" t="s">
        <v>23</v>
      </c>
      <c r="H30" s="55" t="s">
        <v>888</v>
      </c>
      <c r="J30" s="55" t="s">
        <v>23</v>
      </c>
      <c r="K30" s="55" t="s">
        <v>23</v>
      </c>
    </row>
    <row r="31" customFormat="false" ht="15.75" hidden="false" customHeight="false" outlineLevel="0" collapsed="false">
      <c r="A31" s="55" t="s">
        <v>919</v>
      </c>
      <c r="B31" s="54" t="n">
        <v>43426</v>
      </c>
      <c r="C31" s="55" t="s">
        <v>890</v>
      </c>
      <c r="D31" s="55" t="s">
        <v>919</v>
      </c>
      <c r="E31" s="91" t="n">
        <v>43323</v>
      </c>
      <c r="F31" s="55" t="s">
        <v>898</v>
      </c>
      <c r="G31" s="91" t="n">
        <v>43365</v>
      </c>
      <c r="I31" s="57" t="n">
        <v>1092000</v>
      </c>
      <c r="J31" s="55" t="s">
        <v>906</v>
      </c>
      <c r="K31" s="91" t="n">
        <v>43368</v>
      </c>
    </row>
    <row r="32" customFormat="false" ht="15.75" hidden="false" customHeight="false" outlineLevel="0" collapsed="false">
      <c r="A32" s="55" t="s">
        <v>920</v>
      </c>
      <c r="B32" s="54" t="n">
        <v>43426</v>
      </c>
      <c r="C32" s="55" t="s">
        <v>890</v>
      </c>
      <c r="D32" s="55" t="s">
        <v>920</v>
      </c>
      <c r="E32" s="91" t="n">
        <v>43330</v>
      </c>
      <c r="F32" s="55" t="s">
        <v>23</v>
      </c>
      <c r="G32" s="91" t="n">
        <v>43372</v>
      </c>
      <c r="H32" s="55" t="s">
        <v>888</v>
      </c>
      <c r="J32" s="55" t="s">
        <v>23</v>
      </c>
      <c r="K32" s="55" t="s">
        <v>23</v>
      </c>
    </row>
    <row r="33" customFormat="false" ht="15.75" hidden="false" customHeight="false" outlineLevel="0" collapsed="false">
      <c r="F33" s="55" t="s">
        <v>913</v>
      </c>
      <c r="G33" s="91" t="n">
        <v>43379</v>
      </c>
      <c r="I33" s="57" t="n">
        <v>1186000</v>
      </c>
      <c r="J33" s="55" t="s">
        <v>906</v>
      </c>
      <c r="K33" s="91" t="n">
        <v>43402</v>
      </c>
    </row>
    <row r="34" customFormat="false" ht="15.75" hidden="false" customHeight="false" outlineLevel="0" collapsed="false">
      <c r="F34" s="55" t="s">
        <v>902</v>
      </c>
      <c r="G34" s="91" t="n">
        <v>43386</v>
      </c>
      <c r="I34" s="57" t="n">
        <v>1381000</v>
      </c>
      <c r="J34" s="55" t="s">
        <v>906</v>
      </c>
      <c r="K34" s="91" t="n">
        <v>43402</v>
      </c>
    </row>
    <row r="35" customFormat="false" ht="15.75" hidden="false" customHeight="false" outlineLevel="0" collapsed="false">
      <c r="F35" s="55" t="s">
        <v>915</v>
      </c>
      <c r="G35" s="91" t="n">
        <v>43393</v>
      </c>
      <c r="I35" s="57" t="n">
        <v>1421000</v>
      </c>
      <c r="J35" s="55" t="s">
        <v>906</v>
      </c>
      <c r="K35" s="91" t="n">
        <v>43402</v>
      </c>
    </row>
    <row r="36" customFormat="false" ht="15.75" hidden="false" customHeight="false" outlineLevel="0" collapsed="false">
      <c r="F36" s="55" t="s">
        <v>907</v>
      </c>
      <c r="G36" s="91" t="n">
        <v>43400</v>
      </c>
      <c r="I36" s="57" t="n">
        <v>1060000</v>
      </c>
      <c r="J36" s="55" t="s">
        <v>906</v>
      </c>
      <c r="K36" s="91" t="n">
        <v>43402</v>
      </c>
    </row>
    <row r="37" customFormat="false" ht="15.75" hidden="false" customHeight="false" outlineLevel="0" collapsed="false">
      <c r="F37" s="55" t="s">
        <v>908</v>
      </c>
      <c r="G37" s="91" t="n">
        <v>43407</v>
      </c>
      <c r="I37" s="57" t="n">
        <v>1244000</v>
      </c>
      <c r="J37" s="183" t="s">
        <v>906</v>
      </c>
      <c r="K37" s="54" t="n">
        <v>43426</v>
      </c>
    </row>
    <row r="38" customFormat="false" ht="15.75" hidden="false" customHeight="false" outlineLevel="0" collapsed="false">
      <c r="E38" s="53" t="n">
        <f aca="false">MAX(I37:I40)</f>
        <v>1682000</v>
      </c>
      <c r="F38" s="55" t="s">
        <v>911</v>
      </c>
      <c r="G38" s="54" t="n">
        <v>43414</v>
      </c>
      <c r="I38" s="57" t="n">
        <v>1498000</v>
      </c>
      <c r="J38" s="183" t="s">
        <v>906</v>
      </c>
      <c r="K38" s="54" t="n">
        <v>43426</v>
      </c>
    </row>
    <row r="39" customFormat="false" ht="15.75" hidden="false" customHeight="false" outlineLevel="0" collapsed="false">
      <c r="C39" s="55"/>
      <c r="F39" s="55" t="s">
        <v>911</v>
      </c>
      <c r="G39" s="54" t="n">
        <v>43421</v>
      </c>
      <c r="I39" s="57" t="n">
        <v>1682000</v>
      </c>
      <c r="J39" s="183" t="s">
        <v>906</v>
      </c>
      <c r="K39" s="54" t="n">
        <v>43426</v>
      </c>
    </row>
    <row r="40" customFormat="false" ht="15.75" hidden="false" customHeight="false" outlineLevel="0" collapsed="false">
      <c r="F40" s="55" t="s">
        <v>918</v>
      </c>
      <c r="G40" s="54" t="n">
        <v>43428</v>
      </c>
      <c r="I40" s="57" t="n">
        <v>1500000</v>
      </c>
      <c r="J40" s="183" t="s">
        <v>906</v>
      </c>
      <c r="K40" s="54" t="n">
        <v>43430</v>
      </c>
    </row>
    <row r="41" customFormat="false" ht="15.75" hidden="false" customHeight="false" outlineLevel="0" collapsed="false">
      <c r="F41" s="55" t="s">
        <v>919</v>
      </c>
      <c r="G41" s="91" t="n">
        <v>43435</v>
      </c>
      <c r="I41" s="57" t="n">
        <v>1770000</v>
      </c>
      <c r="J41" s="183" t="s">
        <v>906</v>
      </c>
      <c r="K41" s="91" t="n">
        <v>43440</v>
      </c>
    </row>
    <row r="42" customFormat="false" ht="15.75" hidden="false" customHeight="false" outlineLevel="0" collapsed="false">
      <c r="F42" s="55" t="s">
        <v>920</v>
      </c>
      <c r="G42" s="91" t="n">
        <v>43442</v>
      </c>
      <c r="I42" s="57" t="n">
        <v>1202000</v>
      </c>
      <c r="J42" s="183" t="s">
        <v>906</v>
      </c>
      <c r="K42" s="54" t="n">
        <v>43446</v>
      </c>
    </row>
    <row r="43" customFormat="false" ht="15.75" hidden="false" customHeight="false" outlineLevel="0" collapsed="false">
      <c r="F43" s="55" t="s">
        <v>921</v>
      </c>
      <c r="G43" s="54" t="n">
        <v>43449</v>
      </c>
      <c r="I43" s="57" t="n">
        <v>1692000</v>
      </c>
      <c r="J43" s="183" t="s">
        <v>906</v>
      </c>
      <c r="K43" s="54" t="n">
        <v>43454</v>
      </c>
    </row>
    <row r="44" customFormat="false" ht="15.75" hidden="false" customHeight="false" outlineLevel="0" collapsed="false">
      <c r="F44" s="55" t="s">
        <v>922</v>
      </c>
      <c r="G44" s="54" t="n">
        <v>43456</v>
      </c>
      <c r="I44" s="57" t="n">
        <v>1743000</v>
      </c>
      <c r="J44" s="183"/>
    </row>
    <row r="45" customFormat="false" ht="15.75" hidden="false" customHeight="false" outlineLevel="0" collapsed="false">
      <c r="F45" s="55" t="s">
        <v>922</v>
      </c>
      <c r="G45" s="54" t="n">
        <v>43463</v>
      </c>
      <c r="H45" s="55" t="s">
        <v>917</v>
      </c>
      <c r="I45" s="57" t="n">
        <v>1795000</v>
      </c>
    </row>
    <row r="46" customFormat="false" ht="15.75" hidden="false" customHeight="false" outlineLevel="0" collapsed="false">
      <c r="F46" s="55" t="s">
        <v>923</v>
      </c>
      <c r="G46" s="91" t="n">
        <v>43470</v>
      </c>
      <c r="I46" s="57" t="n">
        <v>1355000</v>
      </c>
      <c r="J46" s="55" t="s">
        <v>924</v>
      </c>
      <c r="K46" s="91" t="n">
        <v>43475</v>
      </c>
    </row>
    <row r="47" customFormat="false" ht="15.75" hidden="false" customHeight="false" outlineLevel="0" collapsed="false">
      <c r="F47" s="55" t="s">
        <v>925</v>
      </c>
      <c r="G47" s="91" t="n">
        <v>43477</v>
      </c>
      <c r="I47" s="57" t="n">
        <v>953000</v>
      </c>
      <c r="J47" s="55" t="s">
        <v>926</v>
      </c>
      <c r="K47" s="91" t="n">
        <v>43479</v>
      </c>
    </row>
  </sheetData>
  <dataValidations count="1">
    <dataValidation allowBlank="true" operator="between" showDropDown="false" showErrorMessage="false" showInputMessage="false" sqref="C4" type="list">
      <formula1>"Kiswahili,English"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25"/>
    <col collapsed="false" customWidth="true" hidden="false" outlineLevel="0" max="4" min="4" style="0" width="15.75"/>
    <col collapsed="false" customWidth="true" hidden="false" outlineLevel="0" max="5" min="5" style="0" width="16.13"/>
    <col collapsed="false" customWidth="true" hidden="false" outlineLevel="0" max="8" min="8" style="0" width="18.51"/>
    <col collapsed="false" customWidth="true" hidden="false" outlineLevel="0" max="9" min="9" style="0" width="13.01"/>
    <col collapsed="false" customWidth="true" hidden="false" outlineLevel="0" max="10" min="10" style="0" width="21.75"/>
  </cols>
  <sheetData>
    <row r="1" customFormat="false" ht="15.75" hidden="false" customHeight="false" outlineLevel="0" collapsed="false">
      <c r="A1" s="190" t="s">
        <v>841</v>
      </c>
      <c r="B1" s="51" t="s">
        <v>341</v>
      </c>
      <c r="C1" s="51" t="s">
        <v>115</v>
      </c>
      <c r="D1" s="51" t="s">
        <v>842</v>
      </c>
      <c r="E1" s="51" t="s">
        <v>843</v>
      </c>
      <c r="F1" s="32" t="s">
        <v>844</v>
      </c>
      <c r="G1" s="32" t="s">
        <v>845</v>
      </c>
      <c r="H1" s="51" t="s">
        <v>846</v>
      </c>
      <c r="I1" s="55" t="s">
        <v>343</v>
      </c>
      <c r="J1" s="55" t="s">
        <v>53</v>
      </c>
    </row>
    <row r="2" customFormat="false" ht="15.75" hidden="false" customHeight="false" outlineLevel="0" collapsed="false">
      <c r="A2" s="208"/>
      <c r="B2" s="55"/>
      <c r="C2" s="55"/>
      <c r="D2" s="55"/>
      <c r="E2" s="55"/>
      <c r="F2" s="55"/>
      <c r="G2" s="55"/>
    </row>
    <row r="3" customFormat="false" ht="15.75" hidden="false" customHeight="false" outlineLevel="0" collapsed="false">
      <c r="A3" s="208" t="n">
        <v>42602</v>
      </c>
      <c r="B3" s="55" t="s">
        <v>927</v>
      </c>
      <c r="C3" s="55" t="s">
        <v>869</v>
      </c>
      <c r="D3" s="55" t="s">
        <v>847</v>
      </c>
      <c r="E3" s="55" t="s">
        <v>843</v>
      </c>
      <c r="F3" s="55" t="s">
        <v>928</v>
      </c>
      <c r="G3" s="55"/>
      <c r="I3" s="57" t="n">
        <v>912000</v>
      </c>
      <c r="J3" s="0" t="n">
        <f aca="false">I3*26</f>
        <v>23712000</v>
      </c>
    </row>
    <row r="4" customFormat="false" ht="15.75" hidden="false" customHeight="false" outlineLevel="0" collapsed="false">
      <c r="A4" s="208" t="n">
        <v>42609</v>
      </c>
      <c r="B4" s="55" t="s">
        <v>929</v>
      </c>
      <c r="C4" s="55" t="s">
        <v>869</v>
      </c>
      <c r="D4" s="55" t="s">
        <v>847</v>
      </c>
      <c r="E4" s="55" t="s">
        <v>843</v>
      </c>
      <c r="F4" s="208" t="n">
        <v>42609</v>
      </c>
      <c r="G4" s="208"/>
      <c r="I4" s="55" t="n">
        <v>1550000</v>
      </c>
      <c r="J4" s="0" t="n">
        <f aca="false">I4*26</f>
        <v>40300000</v>
      </c>
    </row>
    <row r="5" customFormat="false" ht="15.75" hidden="false" customHeight="false" outlineLevel="0" collapsed="false">
      <c r="A5" s="208" t="n">
        <v>42616</v>
      </c>
      <c r="B5" s="55" t="s">
        <v>930</v>
      </c>
      <c r="C5" s="55" t="s">
        <v>869</v>
      </c>
      <c r="D5" s="55" t="s">
        <v>847</v>
      </c>
      <c r="E5" s="55" t="s">
        <v>843</v>
      </c>
      <c r="F5" s="208" t="n">
        <v>42616</v>
      </c>
      <c r="G5" s="208"/>
      <c r="I5" s="209" t="n">
        <v>1726000</v>
      </c>
      <c r="J5" s="0" t="n">
        <f aca="false">I5*26</f>
        <v>44876000</v>
      </c>
    </row>
    <row r="6" customFormat="false" ht="15.75" hidden="false" customHeight="false" outlineLevel="0" collapsed="false">
      <c r="A6" s="208" t="n">
        <v>42623</v>
      </c>
      <c r="B6" s="55" t="s">
        <v>931</v>
      </c>
      <c r="C6" s="55" t="s">
        <v>869</v>
      </c>
      <c r="D6" s="55" t="s">
        <v>847</v>
      </c>
      <c r="E6" s="55" t="s">
        <v>843</v>
      </c>
      <c r="F6" s="208" t="n">
        <v>42623</v>
      </c>
      <c r="G6" s="208"/>
      <c r="I6" s="57" t="n">
        <v>1692000</v>
      </c>
      <c r="J6" s="0" t="n">
        <f aca="false">I6*26</f>
        <v>43992000</v>
      </c>
    </row>
    <row r="7" customFormat="false" ht="15.75" hidden="false" customHeight="false" outlineLevel="0" collapsed="false">
      <c r="A7" s="208" t="n">
        <v>42630</v>
      </c>
      <c r="B7" s="55" t="s">
        <v>932</v>
      </c>
      <c r="C7" s="55" t="s">
        <v>869</v>
      </c>
      <c r="D7" s="55" t="s">
        <v>847</v>
      </c>
      <c r="E7" s="55" t="s">
        <v>843</v>
      </c>
      <c r="F7" s="208" t="n">
        <v>42630</v>
      </c>
      <c r="G7" s="208"/>
      <c r="I7" s="57" t="n">
        <v>1177000</v>
      </c>
      <c r="J7" s="0" t="n">
        <f aca="false">I7*26</f>
        <v>30602000</v>
      </c>
    </row>
    <row r="8" customFormat="false" ht="15.75" hidden="false" customHeight="false" outlineLevel="0" collapsed="false">
      <c r="A8" s="208" t="n">
        <v>42637</v>
      </c>
      <c r="B8" s="55" t="s">
        <v>933</v>
      </c>
      <c r="C8" s="55" t="s">
        <v>869</v>
      </c>
      <c r="D8" s="55" t="s">
        <v>847</v>
      </c>
      <c r="E8" s="55" t="s">
        <v>843</v>
      </c>
      <c r="F8" s="208" t="n">
        <v>42637</v>
      </c>
      <c r="G8" s="208"/>
      <c r="I8" s="57" t="n">
        <v>1214000</v>
      </c>
      <c r="J8" s="0" t="n">
        <f aca="false">I8*26</f>
        <v>31564000</v>
      </c>
    </row>
    <row r="9" customFormat="false" ht="15.75" hidden="false" customHeight="false" outlineLevel="0" collapsed="false">
      <c r="A9" s="208" t="n">
        <v>42644</v>
      </c>
      <c r="B9" s="55" t="s">
        <v>934</v>
      </c>
      <c r="C9" s="55" t="s">
        <v>869</v>
      </c>
      <c r="D9" s="55" t="s">
        <v>847</v>
      </c>
      <c r="E9" s="55" t="s">
        <v>843</v>
      </c>
      <c r="F9" s="208" t="n">
        <v>42644</v>
      </c>
      <c r="G9" s="208"/>
      <c r="I9" s="57" t="n">
        <v>1587000</v>
      </c>
      <c r="J9" s="0" t="n">
        <f aca="false">I9*26</f>
        <v>41262000</v>
      </c>
    </row>
    <row r="10" customFormat="false" ht="15.75" hidden="false" customHeight="false" outlineLevel="0" collapsed="false">
      <c r="A10" s="208" t="n">
        <v>42651</v>
      </c>
      <c r="B10" s="55" t="s">
        <v>935</v>
      </c>
      <c r="C10" s="55" t="s">
        <v>869</v>
      </c>
      <c r="D10" s="55" t="s">
        <v>847</v>
      </c>
      <c r="E10" s="55" t="s">
        <v>843</v>
      </c>
      <c r="F10" s="208" t="n">
        <v>42651</v>
      </c>
      <c r="G10" s="208"/>
      <c r="I10" s="57" t="n">
        <v>1450000</v>
      </c>
      <c r="J10" s="0" t="n">
        <f aca="false">I10*26</f>
        <v>37700000</v>
      </c>
    </row>
    <row r="11" customFormat="false" ht="15.75" hidden="false" customHeight="false" outlineLevel="0" collapsed="false">
      <c r="A11" s="208" t="n">
        <v>42658</v>
      </c>
      <c r="B11" s="55" t="s">
        <v>936</v>
      </c>
      <c r="C11" s="55" t="s">
        <v>869</v>
      </c>
      <c r="D11" s="55" t="s">
        <v>847</v>
      </c>
      <c r="E11" s="55" t="s">
        <v>843</v>
      </c>
      <c r="F11" s="208" t="n">
        <v>42658</v>
      </c>
      <c r="G11" s="208"/>
      <c r="I11" s="57" t="n">
        <v>1535000</v>
      </c>
      <c r="J11" s="0" t="n">
        <f aca="false">I11*26</f>
        <v>39910000</v>
      </c>
    </row>
    <row r="12" customFormat="false" ht="15.75" hidden="false" customHeight="false" outlineLevel="0" collapsed="false">
      <c r="A12" s="208" t="n">
        <v>42665</v>
      </c>
      <c r="B12" s="55" t="s">
        <v>937</v>
      </c>
      <c r="C12" s="55" t="s">
        <v>869</v>
      </c>
      <c r="D12" s="55" t="s">
        <v>847</v>
      </c>
      <c r="E12" s="55" t="s">
        <v>843</v>
      </c>
      <c r="F12" s="208" t="n">
        <v>42665</v>
      </c>
      <c r="G12" s="208"/>
      <c r="I12" s="57" t="n">
        <v>1465000</v>
      </c>
      <c r="J12" s="0" t="n">
        <f aca="false">I12*26</f>
        <v>38090000</v>
      </c>
    </row>
    <row r="13" customFormat="false" ht="15.75" hidden="false" customHeight="false" outlineLevel="0" collapsed="false">
      <c r="A13" s="208" t="n">
        <v>42672</v>
      </c>
      <c r="B13" s="55" t="s">
        <v>938</v>
      </c>
      <c r="C13" s="55" t="s">
        <v>869</v>
      </c>
      <c r="D13" s="55" t="s">
        <v>847</v>
      </c>
      <c r="E13" s="55" t="s">
        <v>843</v>
      </c>
      <c r="F13" s="208" t="n">
        <v>42672</v>
      </c>
      <c r="G13" s="208"/>
      <c r="I13" s="57" t="n">
        <v>1090000</v>
      </c>
      <c r="J13" s="0" t="n">
        <f aca="false">I13*26</f>
        <v>28340000</v>
      </c>
    </row>
    <row r="14" customFormat="false" ht="15.75" hidden="false" customHeight="false" outlineLevel="0" collapsed="false">
      <c r="A14" s="208" t="n">
        <v>42679</v>
      </c>
      <c r="B14" s="55" t="s">
        <v>939</v>
      </c>
      <c r="C14" s="55" t="s">
        <v>869</v>
      </c>
      <c r="D14" s="55" t="s">
        <v>847</v>
      </c>
      <c r="E14" s="55" t="s">
        <v>843</v>
      </c>
      <c r="F14" s="208" t="n">
        <v>42679</v>
      </c>
      <c r="G14" s="208"/>
      <c r="I14" s="57" t="n">
        <v>1481000</v>
      </c>
      <c r="J14" s="0" t="n">
        <f aca="false">I14*26</f>
        <v>38506000</v>
      </c>
    </row>
    <row r="15" customFormat="false" ht="15.75" hidden="false" customHeight="false" outlineLevel="0" collapsed="false">
      <c r="A15" s="208" t="n">
        <v>42686</v>
      </c>
      <c r="B15" s="55" t="s">
        <v>940</v>
      </c>
      <c r="C15" s="55" t="s">
        <v>869</v>
      </c>
      <c r="D15" s="55" t="s">
        <v>847</v>
      </c>
      <c r="E15" s="55" t="s">
        <v>843</v>
      </c>
      <c r="F15" s="208" t="n">
        <v>42686</v>
      </c>
      <c r="G15" s="208"/>
      <c r="J15" s="0" t="n">
        <f aca="false">I15*26</f>
        <v>0</v>
      </c>
    </row>
    <row r="16" customFormat="false" ht="15.75" hidden="false" customHeight="false" outlineLevel="0" collapsed="false">
      <c r="A16" s="208" t="n">
        <v>42693</v>
      </c>
      <c r="B16" s="55" t="s">
        <v>941</v>
      </c>
      <c r="C16" s="55" t="s">
        <v>869</v>
      </c>
      <c r="D16" s="55" t="s">
        <v>847</v>
      </c>
      <c r="E16" s="55" t="s">
        <v>843</v>
      </c>
      <c r="F16" s="208" t="n">
        <v>42693</v>
      </c>
      <c r="G16" s="208"/>
      <c r="I16" s="53" t="n">
        <f aca="false">AVERAGE(I3:I14)</f>
        <v>1406583.333</v>
      </c>
      <c r="J16" s="0" t="n">
        <f aca="false">I16*26</f>
        <v>36571166.658</v>
      </c>
    </row>
    <row r="17" customFormat="false" ht="15.75" hidden="false" customHeight="false" outlineLevel="0" collapsed="false">
      <c r="A17" s="208" t="n">
        <v>42700</v>
      </c>
      <c r="B17" s="55" t="s">
        <v>942</v>
      </c>
      <c r="C17" s="55" t="s">
        <v>869</v>
      </c>
      <c r="D17" s="55" t="s">
        <v>847</v>
      </c>
      <c r="E17" s="55" t="s">
        <v>843</v>
      </c>
      <c r="F17" s="208" t="n">
        <v>42700</v>
      </c>
      <c r="G17" s="208"/>
      <c r="I17" s="57" t="n">
        <v>1192000</v>
      </c>
    </row>
    <row r="18" customFormat="false" ht="15.75" hidden="false" customHeight="false" outlineLevel="0" collapsed="false">
      <c r="A18" s="208" t="n">
        <v>42707</v>
      </c>
      <c r="B18" s="55" t="s">
        <v>943</v>
      </c>
      <c r="C18" s="55" t="s">
        <v>869</v>
      </c>
      <c r="D18" s="55" t="s">
        <v>847</v>
      </c>
      <c r="E18" s="55" t="s">
        <v>843</v>
      </c>
      <c r="F18" s="208" t="n">
        <v>42707</v>
      </c>
      <c r="G18" s="208"/>
      <c r="I18" s="57" t="n">
        <v>1434000</v>
      </c>
    </row>
    <row r="19" customFormat="false" ht="15.75" hidden="false" customHeight="false" outlineLevel="0" collapsed="false">
      <c r="A19" s="208" t="n">
        <v>42714</v>
      </c>
      <c r="B19" s="55" t="s">
        <v>944</v>
      </c>
      <c r="C19" s="55" t="s">
        <v>869</v>
      </c>
      <c r="D19" s="55" t="s">
        <v>847</v>
      </c>
      <c r="E19" s="55" t="s">
        <v>843</v>
      </c>
      <c r="F19" s="208" t="n">
        <v>42714</v>
      </c>
      <c r="G19" s="208"/>
      <c r="I19" s="57" t="n">
        <v>1234000</v>
      </c>
    </row>
    <row r="20" customFormat="false" ht="15.75" hidden="false" customHeight="false" outlineLevel="0" collapsed="false">
      <c r="A20" s="208" t="n">
        <v>42721</v>
      </c>
      <c r="B20" s="55" t="s">
        <v>945</v>
      </c>
      <c r="C20" s="55" t="s">
        <v>869</v>
      </c>
      <c r="D20" s="55" t="s">
        <v>847</v>
      </c>
      <c r="E20" s="55" t="s">
        <v>843</v>
      </c>
      <c r="F20" s="208" t="n">
        <v>42721</v>
      </c>
      <c r="G20" s="208"/>
      <c r="I20" s="57" t="n">
        <v>1316000</v>
      </c>
    </row>
    <row r="21" customFormat="false" ht="15.75" hidden="false" customHeight="false" outlineLevel="0" collapsed="false">
      <c r="A21" s="208" t="n">
        <v>42728</v>
      </c>
      <c r="B21" s="55" t="s">
        <v>946</v>
      </c>
      <c r="C21" s="55" t="s">
        <v>869</v>
      </c>
      <c r="D21" s="55" t="s">
        <v>847</v>
      </c>
      <c r="E21" s="55" t="s">
        <v>843</v>
      </c>
      <c r="F21" s="208" t="n">
        <v>42728</v>
      </c>
      <c r="G21" s="208"/>
      <c r="I21" s="57" t="n">
        <v>1747000</v>
      </c>
    </row>
    <row r="22" customFormat="false" ht="15.75" hidden="false" customHeight="false" outlineLevel="0" collapsed="false">
      <c r="A22" s="204"/>
      <c r="B22" s="55"/>
      <c r="I22" s="51" t="s">
        <v>51</v>
      </c>
      <c r="J22" s="0" t="n">
        <f aca="false">SUM(J3:J21)+AVERAGE(J3:J16)*7</f>
        <v>713137750</v>
      </c>
    </row>
    <row r="23" customFormat="false" ht="15.75" hidden="false" customHeight="false" outlineLevel="0" collapsed="false">
      <c r="A23" s="210"/>
      <c r="B23" s="211"/>
      <c r="C23" s="211"/>
      <c r="D23" s="211"/>
      <c r="E23" s="211"/>
      <c r="F23" s="211"/>
      <c r="G23" s="211"/>
      <c r="H23" s="211"/>
      <c r="I23" s="211"/>
      <c r="J23" s="211"/>
      <c r="K23" s="211"/>
    </row>
    <row r="24" customFormat="false" ht="15.75" hidden="false" customHeight="false" outlineLevel="0" collapsed="false">
      <c r="A24" s="190" t="n">
        <v>2017</v>
      </c>
    </row>
    <row r="25" customFormat="false" ht="15.75" hidden="false" customHeight="false" outlineLevel="0" collapsed="false">
      <c r="A25" s="190" t="s">
        <v>841</v>
      </c>
      <c r="B25" s="51" t="s">
        <v>341</v>
      </c>
      <c r="C25" s="51" t="s">
        <v>115</v>
      </c>
      <c r="D25" s="51" t="s">
        <v>842</v>
      </c>
      <c r="E25" s="51" t="s">
        <v>843</v>
      </c>
      <c r="F25" s="32" t="s">
        <v>844</v>
      </c>
      <c r="G25" s="32" t="s">
        <v>845</v>
      </c>
      <c r="H25" s="51" t="s">
        <v>846</v>
      </c>
      <c r="I25" s="51" t="s">
        <v>343</v>
      </c>
      <c r="J25" s="51" t="s">
        <v>53</v>
      </c>
    </row>
    <row r="26" customFormat="false" ht="15.75" hidden="false" customHeight="false" outlineLevel="0" collapsed="false">
      <c r="A26" s="191" t="n">
        <v>42765</v>
      </c>
      <c r="B26" s="55" t="s">
        <v>457</v>
      </c>
      <c r="C26" s="55" t="s">
        <v>869</v>
      </c>
      <c r="D26" s="55" t="s">
        <v>847</v>
      </c>
      <c r="E26" s="55" t="s">
        <v>843</v>
      </c>
      <c r="F26" s="91" t="n">
        <v>42827</v>
      </c>
      <c r="G26" s="91" t="n">
        <v>42827</v>
      </c>
      <c r="I26" s="57" t="n">
        <v>1299000</v>
      </c>
      <c r="J26" s="93" t="n">
        <f aca="false">AVERAGE(I26:I33)</f>
        <v>1772250</v>
      </c>
    </row>
    <row r="27" customFormat="false" ht="15.75" hidden="false" customHeight="false" outlineLevel="0" collapsed="false">
      <c r="A27" s="91" t="n">
        <v>43041</v>
      </c>
      <c r="B27" s="55" t="s">
        <v>459</v>
      </c>
      <c r="C27" s="55" t="s">
        <v>869</v>
      </c>
      <c r="D27" s="55" t="s">
        <v>847</v>
      </c>
      <c r="E27" s="55" t="s">
        <v>843</v>
      </c>
      <c r="F27" s="91" t="n">
        <v>43041</v>
      </c>
      <c r="G27" s="91" t="n">
        <v>43041</v>
      </c>
      <c r="I27" s="57" t="n">
        <v>1305000</v>
      </c>
    </row>
    <row r="28" customFormat="false" ht="15.75" hidden="false" customHeight="false" outlineLevel="0" collapsed="false">
      <c r="A28" s="106" t="s">
        <v>460</v>
      </c>
      <c r="B28" s="55" t="s">
        <v>461</v>
      </c>
      <c r="C28" s="55" t="s">
        <v>869</v>
      </c>
      <c r="D28" s="55" t="s">
        <v>847</v>
      </c>
      <c r="E28" s="55" t="s">
        <v>843</v>
      </c>
      <c r="F28" s="106" t="s">
        <v>848</v>
      </c>
      <c r="G28" s="106" t="s">
        <v>460</v>
      </c>
      <c r="I28" s="57" t="n">
        <v>2201000</v>
      </c>
    </row>
    <row r="29" customFormat="false" ht="15.75" hidden="false" customHeight="false" outlineLevel="0" collapsed="false">
      <c r="A29" s="106" t="s">
        <v>462</v>
      </c>
      <c r="B29" s="55" t="s">
        <v>463</v>
      </c>
      <c r="C29" s="55" t="s">
        <v>869</v>
      </c>
      <c r="D29" s="55" t="s">
        <v>847</v>
      </c>
      <c r="E29" s="55" t="s">
        <v>843</v>
      </c>
      <c r="F29" s="106" t="s">
        <v>462</v>
      </c>
      <c r="G29" s="106" t="s">
        <v>462</v>
      </c>
      <c r="I29" s="57" t="n">
        <v>2120000</v>
      </c>
    </row>
    <row r="30" customFormat="false" ht="15.75" hidden="false" customHeight="false" outlineLevel="0" collapsed="false">
      <c r="A30" s="91" t="n">
        <v>42828</v>
      </c>
      <c r="B30" s="55" t="s">
        <v>459</v>
      </c>
      <c r="C30" s="55" t="s">
        <v>869</v>
      </c>
      <c r="D30" s="55" t="s">
        <v>847</v>
      </c>
      <c r="E30" s="55" t="s">
        <v>843</v>
      </c>
      <c r="F30" s="91" t="n">
        <v>42828</v>
      </c>
      <c r="G30" s="91" t="n">
        <v>42828</v>
      </c>
      <c r="I30" s="57" t="n">
        <v>1925000</v>
      </c>
    </row>
    <row r="31" customFormat="false" ht="15.75" hidden="false" customHeight="false" outlineLevel="0" collapsed="false">
      <c r="A31" s="91" t="n">
        <v>43042</v>
      </c>
      <c r="B31" s="55" t="s">
        <v>464</v>
      </c>
      <c r="C31" s="55" t="s">
        <v>869</v>
      </c>
      <c r="D31" s="55" t="s">
        <v>847</v>
      </c>
      <c r="E31" s="55" t="s">
        <v>843</v>
      </c>
      <c r="F31" s="91" t="n">
        <v>43042</v>
      </c>
      <c r="G31" s="91" t="n">
        <v>43042</v>
      </c>
      <c r="I31" s="57" t="n">
        <v>2015000</v>
      </c>
    </row>
    <row r="32" customFormat="false" ht="15.75" hidden="false" customHeight="false" outlineLevel="0" collapsed="false">
      <c r="A32" s="106" t="s">
        <v>465</v>
      </c>
      <c r="B32" s="55" t="s">
        <v>466</v>
      </c>
      <c r="C32" s="55" t="s">
        <v>869</v>
      </c>
      <c r="D32" s="55" t="s">
        <v>847</v>
      </c>
      <c r="E32" s="55" t="s">
        <v>843</v>
      </c>
      <c r="F32" s="106" t="s">
        <v>465</v>
      </c>
      <c r="G32" s="106" t="s">
        <v>465</v>
      </c>
      <c r="I32" s="57" t="n">
        <v>1515000</v>
      </c>
    </row>
    <row r="33" customFormat="false" ht="15.75" hidden="false" customHeight="false" outlineLevel="0" collapsed="false">
      <c r="A33" s="106" t="s">
        <v>467</v>
      </c>
      <c r="B33" s="55" t="s">
        <v>468</v>
      </c>
      <c r="C33" s="55" t="s">
        <v>869</v>
      </c>
      <c r="D33" s="55" t="s">
        <v>847</v>
      </c>
      <c r="E33" s="55" t="s">
        <v>843</v>
      </c>
      <c r="F33" s="106" t="s">
        <v>467</v>
      </c>
      <c r="G33" s="106" t="s">
        <v>467</v>
      </c>
      <c r="I33" s="57" t="n">
        <v>1798000</v>
      </c>
    </row>
    <row r="34" customFormat="false" ht="15.75" hidden="false" customHeight="false" outlineLevel="0" collapsed="false">
      <c r="A34" s="192" t="n">
        <v>42826</v>
      </c>
      <c r="B34" s="55" t="s">
        <v>927</v>
      </c>
      <c r="C34" s="55" t="s">
        <v>869</v>
      </c>
      <c r="D34" s="55" t="s">
        <v>847</v>
      </c>
      <c r="E34" s="55" t="s">
        <v>843</v>
      </c>
      <c r="F34" s="192" t="n">
        <v>42826</v>
      </c>
      <c r="G34" s="192" t="n">
        <v>42826</v>
      </c>
      <c r="I34" s="57" t="n">
        <v>1145000</v>
      </c>
    </row>
    <row r="35" customFormat="false" ht="15.75" hidden="false" customHeight="false" outlineLevel="0" collapsed="false">
      <c r="A35" s="192" t="n">
        <v>42833</v>
      </c>
      <c r="B35" s="55" t="s">
        <v>929</v>
      </c>
      <c r="C35" s="55" t="s">
        <v>869</v>
      </c>
      <c r="D35" s="55" t="s">
        <v>847</v>
      </c>
      <c r="E35" s="55" t="s">
        <v>843</v>
      </c>
      <c r="F35" s="192" t="n">
        <v>42833</v>
      </c>
      <c r="G35" s="192" t="n">
        <v>42833</v>
      </c>
      <c r="I35" s="57" t="n">
        <v>1636000</v>
      </c>
    </row>
    <row r="36" customFormat="false" ht="15.75" hidden="false" customHeight="false" outlineLevel="0" collapsed="false">
      <c r="A36" s="192" t="n">
        <v>42840</v>
      </c>
      <c r="B36" s="55" t="s">
        <v>930</v>
      </c>
      <c r="C36" s="55" t="s">
        <v>869</v>
      </c>
      <c r="D36" s="55" t="s">
        <v>847</v>
      </c>
      <c r="E36" s="55" t="s">
        <v>843</v>
      </c>
      <c r="F36" s="192" t="n">
        <v>42840</v>
      </c>
      <c r="G36" s="192" t="n">
        <v>42840</v>
      </c>
      <c r="I36" s="57" t="n">
        <v>1971000</v>
      </c>
    </row>
    <row r="37" customFormat="false" ht="15.75" hidden="false" customHeight="false" outlineLevel="0" collapsed="false">
      <c r="A37" s="192" t="n">
        <v>42847</v>
      </c>
      <c r="B37" s="55" t="s">
        <v>931</v>
      </c>
      <c r="C37" s="55" t="s">
        <v>869</v>
      </c>
      <c r="D37" s="55" t="s">
        <v>847</v>
      </c>
      <c r="E37" s="55" t="s">
        <v>843</v>
      </c>
      <c r="F37" s="192" t="n">
        <v>42847</v>
      </c>
      <c r="G37" s="192" t="n">
        <v>42847</v>
      </c>
      <c r="I37" s="57" t="n">
        <v>1416000</v>
      </c>
    </row>
    <row r="38" customFormat="false" ht="15.75" hidden="false" customHeight="false" outlineLevel="0" collapsed="false">
      <c r="A38" s="205" t="n">
        <v>42854</v>
      </c>
      <c r="B38" s="55" t="s">
        <v>932</v>
      </c>
      <c r="C38" s="55" t="s">
        <v>869</v>
      </c>
      <c r="D38" s="55" t="s">
        <v>847</v>
      </c>
      <c r="E38" s="55" t="s">
        <v>843</v>
      </c>
      <c r="F38" s="205" t="n">
        <v>42854</v>
      </c>
      <c r="G38" s="205" t="n">
        <v>42854</v>
      </c>
      <c r="I38" s="57" t="n">
        <v>1565000</v>
      </c>
      <c r="J38" s="53" t="n">
        <f aca="false">AVERAGE(I34:I38)</f>
        <v>1546600</v>
      </c>
    </row>
    <row r="39" customFormat="false" ht="15.75" hidden="false" customHeight="false" outlineLevel="0" collapsed="false">
      <c r="A39" s="192" t="n">
        <v>42861</v>
      </c>
      <c r="B39" s="55" t="s">
        <v>947</v>
      </c>
      <c r="C39" s="55" t="s">
        <v>869</v>
      </c>
      <c r="D39" s="55" t="s">
        <v>847</v>
      </c>
      <c r="E39" s="55" t="s">
        <v>843</v>
      </c>
      <c r="F39" s="192" t="n">
        <v>42861</v>
      </c>
      <c r="G39" s="192" t="n">
        <v>42861</v>
      </c>
      <c r="I39" s="57" t="n">
        <v>1647000</v>
      </c>
    </row>
    <row r="40" customFormat="false" ht="15.75" hidden="false" customHeight="false" outlineLevel="0" collapsed="false">
      <c r="A40" s="205" t="n">
        <v>42868</v>
      </c>
      <c r="B40" s="55" t="s">
        <v>934</v>
      </c>
      <c r="C40" s="55" t="s">
        <v>869</v>
      </c>
      <c r="D40" s="55" t="s">
        <v>847</v>
      </c>
      <c r="E40" s="55" t="s">
        <v>843</v>
      </c>
      <c r="F40" s="205" t="n">
        <v>42868</v>
      </c>
      <c r="G40" s="205" t="n">
        <v>42868</v>
      </c>
      <c r="I40" s="57" t="n">
        <v>1074000</v>
      </c>
    </row>
    <row r="41" customFormat="false" ht="15.75" hidden="false" customHeight="false" outlineLevel="0" collapsed="false">
      <c r="A41" s="205" t="n">
        <v>42875</v>
      </c>
      <c r="B41" s="55" t="s">
        <v>948</v>
      </c>
      <c r="C41" s="55" t="s">
        <v>869</v>
      </c>
      <c r="D41" s="55" t="s">
        <v>847</v>
      </c>
      <c r="E41" s="55" t="s">
        <v>843</v>
      </c>
      <c r="F41" s="205" t="n">
        <v>42875</v>
      </c>
      <c r="G41" s="205" t="n">
        <v>42875</v>
      </c>
      <c r="I41" s="57" t="n">
        <v>1195000</v>
      </c>
    </row>
    <row r="42" customFormat="false" ht="15.75" hidden="false" customHeight="false" outlineLevel="0" collapsed="false">
      <c r="A42" s="205" t="n">
        <v>42882</v>
      </c>
      <c r="B42" s="55" t="s">
        <v>949</v>
      </c>
      <c r="C42" s="55" t="s">
        <v>869</v>
      </c>
      <c r="D42" s="55" t="s">
        <v>847</v>
      </c>
      <c r="E42" s="55" t="s">
        <v>843</v>
      </c>
      <c r="F42" s="205" t="n">
        <v>42882</v>
      </c>
      <c r="G42" s="205" t="n">
        <v>42882</v>
      </c>
      <c r="I42" s="57" t="n">
        <v>2011000</v>
      </c>
      <c r="J42" s="53" t="n">
        <f aca="false">AVERAGE(I39:I42)</f>
        <v>1481750</v>
      </c>
    </row>
    <row r="43" customFormat="false" ht="15.75" hidden="false" customHeight="false" outlineLevel="0" collapsed="false">
      <c r="A43" s="192" t="n">
        <v>42889</v>
      </c>
      <c r="B43" s="55" t="s">
        <v>950</v>
      </c>
      <c r="C43" s="55" t="s">
        <v>869</v>
      </c>
      <c r="D43" s="55" t="s">
        <v>847</v>
      </c>
      <c r="E43" s="55" t="s">
        <v>843</v>
      </c>
      <c r="F43" s="192" t="n">
        <v>42889</v>
      </c>
      <c r="G43" s="192" t="n">
        <v>42889</v>
      </c>
      <c r="I43" s="57" t="n">
        <v>1367000</v>
      </c>
    </row>
    <row r="44" customFormat="false" ht="15.75" hidden="false" customHeight="false" outlineLevel="0" collapsed="false">
      <c r="A44" s="192" t="n">
        <v>42896</v>
      </c>
      <c r="B44" s="55" t="s">
        <v>951</v>
      </c>
      <c r="C44" s="55" t="s">
        <v>869</v>
      </c>
      <c r="D44" s="55" t="s">
        <v>847</v>
      </c>
      <c r="E44" s="55" t="s">
        <v>843</v>
      </c>
      <c r="F44" s="192" t="n">
        <v>42896</v>
      </c>
      <c r="G44" s="192" t="n">
        <v>42896</v>
      </c>
      <c r="I44" s="57" t="n">
        <v>1134000</v>
      </c>
    </row>
    <row r="45" customFormat="false" ht="15.75" hidden="false" customHeight="false" outlineLevel="0" collapsed="false">
      <c r="A45" s="192" t="n">
        <v>42903</v>
      </c>
      <c r="B45" s="55" t="s">
        <v>952</v>
      </c>
      <c r="C45" s="55" t="s">
        <v>869</v>
      </c>
      <c r="D45" s="55" t="s">
        <v>847</v>
      </c>
      <c r="E45" s="55" t="s">
        <v>843</v>
      </c>
      <c r="F45" s="192" t="n">
        <v>42903</v>
      </c>
      <c r="G45" s="192" t="n">
        <v>42903</v>
      </c>
      <c r="I45" s="57" t="n">
        <v>998000</v>
      </c>
    </row>
    <row r="46" customFormat="false" ht="15.75" hidden="false" customHeight="false" outlineLevel="0" collapsed="false">
      <c r="A46" s="192" t="n">
        <v>42910</v>
      </c>
      <c r="B46" s="55" t="s">
        <v>953</v>
      </c>
      <c r="C46" s="55" t="s">
        <v>869</v>
      </c>
      <c r="D46" s="55" t="s">
        <v>847</v>
      </c>
      <c r="E46" s="55" t="s">
        <v>843</v>
      </c>
      <c r="F46" s="192" t="n">
        <v>42910</v>
      </c>
      <c r="G46" s="192" t="n">
        <v>42910</v>
      </c>
      <c r="I46" s="57" t="n">
        <v>1472000</v>
      </c>
      <c r="J46" s="53" t="n">
        <f aca="false">AVERAGE(I43:I46)</f>
        <v>1242750</v>
      </c>
    </row>
    <row r="47" customFormat="false" ht="15.75" hidden="false" customHeight="false" outlineLevel="0" collapsed="false">
      <c r="A47" s="192" t="n">
        <v>42917</v>
      </c>
      <c r="B47" s="55" t="s">
        <v>954</v>
      </c>
      <c r="C47" s="55" t="s">
        <v>869</v>
      </c>
      <c r="D47" s="55" t="s">
        <v>847</v>
      </c>
      <c r="E47" s="55" t="s">
        <v>843</v>
      </c>
      <c r="F47" s="192" t="n">
        <v>42917</v>
      </c>
      <c r="G47" s="192" t="n">
        <v>42917</v>
      </c>
      <c r="I47" s="57" t="n">
        <v>1232000</v>
      </c>
    </row>
    <row r="48" customFormat="false" ht="15.75" hidden="false" customHeight="false" outlineLevel="0" collapsed="false">
      <c r="A48" s="192" t="n">
        <v>42924</v>
      </c>
      <c r="B48" s="55" t="s">
        <v>955</v>
      </c>
      <c r="C48" s="55" t="s">
        <v>869</v>
      </c>
      <c r="D48" s="55" t="s">
        <v>847</v>
      </c>
      <c r="E48" s="55" t="s">
        <v>843</v>
      </c>
      <c r="F48" s="192" t="n">
        <v>42924</v>
      </c>
      <c r="G48" s="192" t="n">
        <v>42924</v>
      </c>
      <c r="I48" s="57" t="n">
        <v>1746000</v>
      </c>
    </row>
    <row r="49" customFormat="false" ht="15.75" hidden="false" customHeight="false" outlineLevel="0" collapsed="false">
      <c r="A49" s="192" t="n">
        <v>42931</v>
      </c>
      <c r="B49" s="55" t="s">
        <v>956</v>
      </c>
      <c r="C49" s="55" t="s">
        <v>869</v>
      </c>
      <c r="D49" s="55" t="s">
        <v>847</v>
      </c>
      <c r="E49" s="55" t="s">
        <v>843</v>
      </c>
      <c r="F49" s="192" t="n">
        <v>42931</v>
      </c>
      <c r="G49" s="192" t="n">
        <v>42931</v>
      </c>
      <c r="I49" s="57" t="n">
        <v>2421000</v>
      </c>
    </row>
    <row r="50" customFormat="false" ht="15.75" hidden="false" customHeight="false" outlineLevel="0" collapsed="false">
      <c r="A50" s="192" t="n">
        <v>42938</v>
      </c>
      <c r="B50" s="55" t="s">
        <v>957</v>
      </c>
      <c r="C50" s="55" t="s">
        <v>869</v>
      </c>
      <c r="D50" s="55" t="s">
        <v>847</v>
      </c>
      <c r="E50" s="55" t="s">
        <v>843</v>
      </c>
      <c r="F50" s="192" t="n">
        <v>42938</v>
      </c>
      <c r="G50" s="192" t="n">
        <v>42938</v>
      </c>
      <c r="I50" s="57" t="n">
        <v>1470000</v>
      </c>
    </row>
    <row r="51" customFormat="false" ht="15.75" hidden="false" customHeight="false" outlineLevel="0" collapsed="false">
      <c r="A51" s="192" t="n">
        <v>42945</v>
      </c>
      <c r="B51" s="55" t="s">
        <v>958</v>
      </c>
      <c r="C51" s="55" t="s">
        <v>869</v>
      </c>
      <c r="D51" s="55" t="s">
        <v>847</v>
      </c>
      <c r="E51" s="55" t="s">
        <v>843</v>
      </c>
      <c r="F51" s="192" t="n">
        <v>42945</v>
      </c>
      <c r="G51" s="192" t="n">
        <v>42945</v>
      </c>
      <c r="I51" s="57" t="n">
        <v>1633000</v>
      </c>
    </row>
    <row r="52" customFormat="false" ht="15.75" hidden="false" customHeight="false" outlineLevel="0" collapsed="false">
      <c r="A52" s="91" t="n">
        <v>43042</v>
      </c>
      <c r="B52" s="55" t="s">
        <v>959</v>
      </c>
      <c r="C52" s="55" t="s">
        <v>869</v>
      </c>
      <c r="D52" s="55" t="s">
        <v>847</v>
      </c>
      <c r="E52" s="55" t="s">
        <v>843</v>
      </c>
      <c r="F52" s="192" t="n">
        <v>42952</v>
      </c>
      <c r="G52" s="192" t="n">
        <v>42952</v>
      </c>
      <c r="I52" s="57" t="n">
        <v>1602000</v>
      </c>
    </row>
    <row r="53" customFormat="false" ht="15.75" hidden="false" customHeight="false" outlineLevel="0" collapsed="false">
      <c r="A53" s="192" t="n">
        <v>42952</v>
      </c>
      <c r="B53" s="55" t="s">
        <v>457</v>
      </c>
      <c r="C53" s="55" t="s">
        <v>869</v>
      </c>
      <c r="D53" s="55" t="s">
        <v>847</v>
      </c>
      <c r="E53" s="55" t="s">
        <v>843</v>
      </c>
      <c r="F53" s="192" t="n">
        <v>42959</v>
      </c>
      <c r="G53" s="192" t="n">
        <v>42959</v>
      </c>
      <c r="I53" s="57" t="n">
        <v>1725000</v>
      </c>
    </row>
    <row r="54" customFormat="false" ht="15.75" hidden="false" customHeight="false" outlineLevel="0" collapsed="false">
      <c r="A54" s="192" t="n">
        <v>42953</v>
      </c>
      <c r="B54" s="55" t="s">
        <v>459</v>
      </c>
      <c r="C54" s="55" t="s">
        <v>869</v>
      </c>
      <c r="D54" s="55" t="s">
        <v>847</v>
      </c>
      <c r="E54" s="55" t="s">
        <v>843</v>
      </c>
      <c r="F54" s="192" t="n">
        <v>42966</v>
      </c>
      <c r="G54" s="192" t="n">
        <v>42966</v>
      </c>
      <c r="I54" s="57" t="n">
        <v>1268000</v>
      </c>
    </row>
    <row r="55" customFormat="false" ht="15.75" hidden="false" customHeight="false" outlineLevel="0" collapsed="false">
      <c r="A55" s="192" t="n">
        <v>42954</v>
      </c>
      <c r="B55" s="55" t="s">
        <v>461</v>
      </c>
      <c r="C55" s="55" t="s">
        <v>869</v>
      </c>
      <c r="D55" s="55" t="s">
        <v>847</v>
      </c>
      <c r="E55" s="55" t="s">
        <v>843</v>
      </c>
      <c r="F55" s="192" t="n">
        <v>42973</v>
      </c>
      <c r="G55" s="91" t="n">
        <v>42994</v>
      </c>
      <c r="I55" s="57" t="n">
        <v>1877000</v>
      </c>
    </row>
    <row r="56" customFormat="false" ht="15.75" hidden="false" customHeight="false" outlineLevel="0" collapsed="false">
      <c r="A56" s="192" t="n">
        <v>42955</v>
      </c>
      <c r="B56" s="55" t="s">
        <v>461</v>
      </c>
      <c r="C56" s="55" t="s">
        <v>869</v>
      </c>
      <c r="D56" s="55" t="s">
        <v>847</v>
      </c>
      <c r="E56" s="55" t="s">
        <v>843</v>
      </c>
      <c r="F56" s="91" t="n">
        <v>43001</v>
      </c>
      <c r="G56" s="91" t="n">
        <v>43001</v>
      </c>
      <c r="I56" s="57" t="n">
        <v>2086000</v>
      </c>
    </row>
    <row r="57" customFormat="false" ht="15.75" hidden="false" customHeight="false" outlineLevel="0" collapsed="false">
      <c r="A57" s="192" t="n">
        <v>42956</v>
      </c>
      <c r="B57" s="55" t="s">
        <v>463</v>
      </c>
      <c r="C57" s="55" t="s">
        <v>869</v>
      </c>
      <c r="D57" s="55" t="s">
        <v>847</v>
      </c>
      <c r="E57" s="55" t="s">
        <v>843</v>
      </c>
      <c r="F57" s="91" t="n">
        <v>43008</v>
      </c>
      <c r="G57" s="91" t="n">
        <v>43008</v>
      </c>
      <c r="I57" s="57" t="n">
        <v>1281000</v>
      </c>
    </row>
    <row r="58" customFormat="false" ht="15.75" hidden="false" customHeight="false" outlineLevel="0" collapsed="false">
      <c r="A58" s="192" t="n">
        <v>42957</v>
      </c>
      <c r="B58" s="55" t="s">
        <v>464</v>
      </c>
      <c r="C58" s="55" t="s">
        <v>869</v>
      </c>
      <c r="D58" s="55" t="s">
        <v>847</v>
      </c>
      <c r="E58" s="55" t="s">
        <v>843</v>
      </c>
      <c r="F58" s="91" t="n">
        <v>43015</v>
      </c>
      <c r="G58" s="91" t="n">
        <v>43015</v>
      </c>
      <c r="I58" s="57" t="n">
        <v>1590000</v>
      </c>
    </row>
    <row r="59" customFormat="false" ht="15.75" hidden="false" customHeight="false" outlineLevel="0" collapsed="false">
      <c r="A59" s="192" t="n">
        <v>42958</v>
      </c>
      <c r="B59" s="55" t="s">
        <v>466</v>
      </c>
      <c r="C59" s="55" t="s">
        <v>869</v>
      </c>
      <c r="D59" s="55" t="s">
        <v>847</v>
      </c>
      <c r="E59" s="55" t="s">
        <v>843</v>
      </c>
      <c r="F59" s="91" t="n">
        <v>43022</v>
      </c>
      <c r="G59" s="91" t="n">
        <v>43022</v>
      </c>
      <c r="I59" s="57" t="n">
        <v>1495000</v>
      </c>
    </row>
    <row r="60" customFormat="false" ht="15.75" hidden="false" customHeight="false" outlineLevel="0" collapsed="false">
      <c r="A60" s="192" t="n">
        <v>42959</v>
      </c>
      <c r="B60" s="55" t="s">
        <v>468</v>
      </c>
      <c r="C60" s="55" t="s">
        <v>869</v>
      </c>
      <c r="D60" s="55" t="s">
        <v>847</v>
      </c>
      <c r="E60" s="55" t="s">
        <v>843</v>
      </c>
      <c r="F60" s="91" t="n">
        <v>43029</v>
      </c>
      <c r="G60" s="91" t="n">
        <v>43029</v>
      </c>
      <c r="I60" s="57" t="n">
        <v>1599000</v>
      </c>
    </row>
    <row r="61" customFormat="false" ht="15.75" hidden="false" customHeight="false" outlineLevel="0" collapsed="false">
      <c r="A61" s="192" t="n">
        <v>42960</v>
      </c>
      <c r="B61" s="55" t="s">
        <v>468</v>
      </c>
      <c r="C61" s="55" t="s">
        <v>869</v>
      </c>
      <c r="D61" s="55" t="s">
        <v>847</v>
      </c>
      <c r="E61" s="55" t="s">
        <v>843</v>
      </c>
      <c r="F61" s="91" t="n">
        <v>43036</v>
      </c>
      <c r="G61" s="91" t="n">
        <v>43036</v>
      </c>
      <c r="I61" s="57" t="n">
        <v>1818000</v>
      </c>
    </row>
    <row r="62" customFormat="false" ht="15.75" hidden="false" customHeight="false" outlineLevel="0" collapsed="false">
      <c r="A62" s="192" t="n">
        <v>42961</v>
      </c>
      <c r="B62" s="55" t="s">
        <v>927</v>
      </c>
      <c r="C62" s="55" t="s">
        <v>869</v>
      </c>
      <c r="D62" s="55" t="s">
        <v>847</v>
      </c>
      <c r="E62" s="55" t="s">
        <v>843</v>
      </c>
      <c r="F62" s="91" t="n">
        <v>43037</v>
      </c>
      <c r="G62" s="91" t="n">
        <v>43043</v>
      </c>
      <c r="I62" s="57" t="n">
        <v>1657000</v>
      </c>
      <c r="J62" s="50" t="s">
        <v>879</v>
      </c>
    </row>
    <row r="63" customFormat="false" ht="15.75" hidden="false" customHeight="false" outlineLevel="0" collapsed="false">
      <c r="A63" s="91" t="n">
        <v>43036</v>
      </c>
      <c r="B63" s="193" t="s">
        <v>960</v>
      </c>
      <c r="C63" s="194"/>
      <c r="D63" s="194"/>
      <c r="E63" s="194"/>
      <c r="F63" s="194"/>
      <c r="G63" s="195" t="n">
        <v>43050</v>
      </c>
      <c r="H63" s="195" t="n">
        <v>43050</v>
      </c>
    </row>
    <row r="64" customFormat="false" ht="15.75" hidden="false" customHeight="false" outlineLevel="0" collapsed="false">
      <c r="A64" s="91" t="n">
        <v>43036</v>
      </c>
      <c r="B64" s="193" t="s">
        <v>961</v>
      </c>
      <c r="C64" s="194"/>
      <c r="D64" s="194"/>
      <c r="E64" s="194"/>
      <c r="F64" s="194"/>
      <c r="G64" s="195" t="n">
        <v>43057</v>
      </c>
      <c r="H64" s="195" t="n">
        <v>43057</v>
      </c>
    </row>
    <row r="65" customFormat="false" ht="15.75" hidden="false" customHeight="false" outlineLevel="0" collapsed="false">
      <c r="A65" s="91" t="n">
        <v>43036</v>
      </c>
      <c r="B65" s="8" t="s">
        <v>506</v>
      </c>
      <c r="D65" s="55" t="s">
        <v>869</v>
      </c>
      <c r="E65" s="55" t="s">
        <v>847</v>
      </c>
      <c r="F65" s="55" t="s">
        <v>843</v>
      </c>
      <c r="G65" s="91" t="n">
        <v>43064</v>
      </c>
      <c r="H65" s="91" t="n">
        <v>43064</v>
      </c>
      <c r="I65" s="57" t="n">
        <v>1947000</v>
      </c>
      <c r="J65" s="55"/>
    </row>
    <row r="66" customFormat="false" ht="15.75" hidden="false" customHeight="false" outlineLevel="0" collapsed="false">
      <c r="A66" s="91" t="n">
        <v>43036</v>
      </c>
      <c r="B66" s="8" t="s">
        <v>526</v>
      </c>
      <c r="D66" s="55" t="s">
        <v>869</v>
      </c>
      <c r="E66" s="55" t="s">
        <v>847</v>
      </c>
      <c r="F66" s="55" t="s">
        <v>843</v>
      </c>
      <c r="G66" s="91" t="n">
        <v>43071</v>
      </c>
      <c r="H66" s="91" t="n">
        <v>43071</v>
      </c>
      <c r="I66" s="57" t="n">
        <v>1158000</v>
      </c>
      <c r="J66" s="55" t="s">
        <v>962</v>
      </c>
    </row>
    <row r="67" customFormat="false" ht="15.75" hidden="false" customHeight="false" outlineLevel="0" collapsed="false">
      <c r="A67" s="91" t="n">
        <v>43036</v>
      </c>
      <c r="B67" s="8" t="s">
        <v>539</v>
      </c>
      <c r="D67" s="55" t="s">
        <v>869</v>
      </c>
      <c r="E67" s="55" t="s">
        <v>847</v>
      </c>
      <c r="F67" s="55" t="s">
        <v>843</v>
      </c>
      <c r="G67" s="91" t="n">
        <v>43078</v>
      </c>
      <c r="H67" s="91" t="n">
        <v>43078</v>
      </c>
      <c r="I67" s="57" t="n">
        <v>1288000</v>
      </c>
    </row>
    <row r="68" customFormat="false" ht="15.75" hidden="false" customHeight="false" outlineLevel="0" collapsed="false">
      <c r="A68" s="91" t="n">
        <v>43036</v>
      </c>
      <c r="B68" s="8" t="s">
        <v>548</v>
      </c>
      <c r="D68" s="55" t="s">
        <v>869</v>
      </c>
      <c r="E68" s="55" t="s">
        <v>847</v>
      </c>
      <c r="F68" s="55" t="s">
        <v>843</v>
      </c>
      <c r="G68" s="91" t="n">
        <v>43085</v>
      </c>
      <c r="H68" s="91" t="n">
        <v>43085</v>
      </c>
      <c r="I68" s="57" t="n">
        <v>1970000</v>
      </c>
    </row>
    <row r="69" customFormat="false" ht="15.75" hidden="false" customHeight="false" outlineLevel="0" collapsed="false">
      <c r="A69" s="91" t="n">
        <v>43078</v>
      </c>
      <c r="B69" s="8" t="s">
        <v>557</v>
      </c>
      <c r="D69" s="55" t="s">
        <v>869</v>
      </c>
      <c r="E69" s="55" t="s">
        <v>847</v>
      </c>
      <c r="F69" s="55" t="s">
        <v>843</v>
      </c>
      <c r="G69" s="91" t="n">
        <v>43092</v>
      </c>
      <c r="H69" s="91" t="n">
        <v>43092</v>
      </c>
      <c r="I69" s="57" t="n">
        <v>1832000</v>
      </c>
    </row>
    <row r="70" customFormat="false" ht="15.75" hidden="false" customHeight="false" outlineLevel="0" collapsed="false">
      <c r="A70" s="91" t="n">
        <v>43085</v>
      </c>
      <c r="B70" s="8" t="s">
        <v>562</v>
      </c>
      <c r="D70" s="55" t="s">
        <v>869</v>
      </c>
      <c r="E70" s="55" t="s">
        <v>847</v>
      </c>
      <c r="F70" s="55" t="s">
        <v>843</v>
      </c>
      <c r="G70" s="91" t="n">
        <v>43099</v>
      </c>
      <c r="H70" s="91" t="n">
        <v>43099</v>
      </c>
      <c r="I70" s="57" t="n">
        <v>1112000</v>
      </c>
    </row>
    <row r="71" customFormat="false" ht="15.75" hidden="false" customHeight="false" outlineLevel="0" collapsed="false">
      <c r="A71" s="91" t="n">
        <v>43092</v>
      </c>
      <c r="B71" s="8" t="s">
        <v>570</v>
      </c>
      <c r="D71" s="55" t="s">
        <v>869</v>
      </c>
      <c r="E71" s="55" t="s">
        <v>847</v>
      </c>
      <c r="F71" s="55" t="s">
        <v>843</v>
      </c>
      <c r="G71" s="91" t="n">
        <v>43106</v>
      </c>
      <c r="H71" s="91" t="n">
        <v>43106</v>
      </c>
      <c r="I71" s="57" t="n">
        <v>919000</v>
      </c>
    </row>
    <row r="72" customFormat="false" ht="15.75" hidden="false" customHeight="false" outlineLevel="0" collapsed="false">
      <c r="A72" s="91" t="n">
        <v>43092</v>
      </c>
      <c r="B72" s="8" t="s">
        <v>578</v>
      </c>
      <c r="D72" s="55" t="s">
        <v>869</v>
      </c>
      <c r="E72" s="55" t="s">
        <v>847</v>
      </c>
      <c r="F72" s="55" t="s">
        <v>843</v>
      </c>
      <c r="G72" s="91" t="n">
        <v>43113</v>
      </c>
      <c r="H72" s="91" t="n">
        <v>43113</v>
      </c>
      <c r="I72" s="57" t="n">
        <v>1009000</v>
      </c>
    </row>
    <row r="73" customFormat="false" ht="15.75" hidden="false" customHeight="false" outlineLevel="0" collapsed="false">
      <c r="A73" s="204"/>
    </row>
    <row r="74" customFormat="false" ht="15.75" hidden="false" customHeight="false" outlineLevel="0" collapsed="false">
      <c r="A74" s="212"/>
      <c r="B74" s="212"/>
      <c r="C74" s="212"/>
      <c r="D74" s="213"/>
      <c r="E74" s="213"/>
      <c r="F74" s="213"/>
      <c r="G74" s="213"/>
      <c r="H74" s="213"/>
      <c r="I74" s="213"/>
      <c r="J74" s="213"/>
      <c r="K74" s="213"/>
    </row>
    <row r="75" customFormat="false" ht="15.75" hidden="false" customHeight="false" outlineLevel="0" collapsed="false">
      <c r="A75" s="190" t="n">
        <v>2018</v>
      </c>
    </row>
    <row r="76" customFormat="false" ht="15.75" hidden="false" customHeight="false" outlineLevel="0" collapsed="false">
      <c r="A76" s="190" t="s">
        <v>841</v>
      </c>
      <c r="B76" s="51" t="s">
        <v>341</v>
      </c>
      <c r="C76" s="51" t="s">
        <v>115</v>
      </c>
      <c r="D76" s="51" t="s">
        <v>842</v>
      </c>
      <c r="E76" s="51" t="s">
        <v>843</v>
      </c>
      <c r="F76" s="32" t="s">
        <v>844</v>
      </c>
      <c r="G76" s="32" t="s">
        <v>845</v>
      </c>
      <c r="H76" s="51" t="s">
        <v>846</v>
      </c>
      <c r="I76" s="51" t="s">
        <v>343</v>
      </c>
      <c r="J76" s="51" t="s">
        <v>53</v>
      </c>
    </row>
    <row r="77" customFormat="false" ht="15.75" hidden="false" customHeight="false" outlineLevel="0" collapsed="false">
      <c r="A77" s="192" t="n">
        <v>43106</v>
      </c>
      <c r="B77" s="8" t="s">
        <v>506</v>
      </c>
      <c r="C77" s="8" t="s">
        <v>506</v>
      </c>
      <c r="D77" s="55" t="s">
        <v>132</v>
      </c>
      <c r="E77" s="55" t="s">
        <v>847</v>
      </c>
      <c r="F77" s="55" t="s">
        <v>843</v>
      </c>
      <c r="G77" s="204"/>
      <c r="H77" s="192" t="n">
        <v>43106</v>
      </c>
      <c r="I77" s="57" t="n">
        <v>919000</v>
      </c>
    </row>
    <row r="78" customFormat="false" ht="15.75" hidden="false" customHeight="false" outlineLevel="0" collapsed="false">
      <c r="A78" s="192" t="n">
        <v>43113</v>
      </c>
      <c r="B78" s="8" t="s">
        <v>526</v>
      </c>
      <c r="C78" s="8" t="s">
        <v>526</v>
      </c>
      <c r="D78" s="55" t="s">
        <v>132</v>
      </c>
      <c r="E78" s="55" t="s">
        <v>847</v>
      </c>
      <c r="F78" s="55" t="s">
        <v>843</v>
      </c>
      <c r="H78" s="192" t="n">
        <v>43113</v>
      </c>
      <c r="I78" s="214" t="s">
        <v>963</v>
      </c>
    </row>
    <row r="79" customFormat="false" ht="15.75" hidden="false" customHeight="false" outlineLevel="0" collapsed="false">
      <c r="A79" s="192" t="n">
        <v>43120</v>
      </c>
      <c r="B79" s="8" t="s">
        <v>539</v>
      </c>
      <c r="C79" s="8" t="s">
        <v>539</v>
      </c>
      <c r="D79" s="55" t="s">
        <v>132</v>
      </c>
      <c r="E79" s="55" t="s">
        <v>847</v>
      </c>
      <c r="F79" s="55" t="s">
        <v>843</v>
      </c>
      <c r="H79" s="192" t="n">
        <v>43120</v>
      </c>
      <c r="I79" s="57" t="n">
        <v>1644000</v>
      </c>
    </row>
    <row r="80" customFormat="false" ht="15.75" hidden="false" customHeight="false" outlineLevel="0" collapsed="false">
      <c r="A80" s="192" t="n">
        <v>43127</v>
      </c>
      <c r="B80" s="8" t="s">
        <v>548</v>
      </c>
      <c r="C80" s="8" t="s">
        <v>548</v>
      </c>
      <c r="D80" s="55" t="s">
        <v>132</v>
      </c>
      <c r="E80" s="55" t="s">
        <v>847</v>
      </c>
      <c r="F80" s="55" t="s">
        <v>843</v>
      </c>
      <c r="H80" s="192" t="n">
        <v>43127</v>
      </c>
      <c r="I80" s="57" t="n">
        <v>1786000</v>
      </c>
    </row>
    <row r="81" customFormat="false" ht="15.75" hidden="false" customHeight="false" outlineLevel="0" collapsed="false">
      <c r="A81" s="192" t="n">
        <v>43134</v>
      </c>
      <c r="B81" s="8" t="s">
        <v>557</v>
      </c>
      <c r="C81" s="8" t="s">
        <v>557</v>
      </c>
      <c r="D81" s="55" t="s">
        <v>132</v>
      </c>
      <c r="E81" s="55" t="s">
        <v>847</v>
      </c>
      <c r="F81" s="55" t="s">
        <v>843</v>
      </c>
      <c r="H81" s="192" t="n">
        <v>43134</v>
      </c>
      <c r="I81" s="57" t="s">
        <v>81</v>
      </c>
    </row>
    <row r="82" customFormat="false" ht="15.75" hidden="false" customHeight="false" outlineLevel="0" collapsed="false">
      <c r="A82" s="192" t="n">
        <v>43141</v>
      </c>
      <c r="B82" s="8" t="s">
        <v>562</v>
      </c>
      <c r="C82" s="8" t="s">
        <v>562</v>
      </c>
      <c r="D82" s="55" t="s">
        <v>132</v>
      </c>
      <c r="E82" s="55" t="s">
        <v>847</v>
      </c>
      <c r="F82" s="55" t="s">
        <v>843</v>
      </c>
      <c r="H82" s="192" t="n">
        <v>43141</v>
      </c>
      <c r="I82" s="57" t="n">
        <v>1143000</v>
      </c>
    </row>
    <row r="83" customFormat="false" ht="15.75" hidden="false" customHeight="false" outlineLevel="0" collapsed="false">
      <c r="A83" s="192" t="n">
        <v>43148</v>
      </c>
      <c r="B83" s="8" t="s">
        <v>570</v>
      </c>
      <c r="C83" s="8" t="s">
        <v>570</v>
      </c>
      <c r="D83" s="55" t="s">
        <v>132</v>
      </c>
      <c r="E83" s="55" t="s">
        <v>847</v>
      </c>
      <c r="F83" s="55" t="s">
        <v>843</v>
      </c>
      <c r="H83" s="192" t="n">
        <v>43148</v>
      </c>
      <c r="I83" s="57" t="n">
        <v>1051000</v>
      </c>
    </row>
    <row r="84" customFormat="false" ht="15.75" hidden="false" customHeight="false" outlineLevel="0" collapsed="false">
      <c r="A84" s="192" t="n">
        <v>43155</v>
      </c>
      <c r="B84" s="8" t="s">
        <v>578</v>
      </c>
      <c r="C84" s="8" t="s">
        <v>578</v>
      </c>
      <c r="D84" s="55" t="s">
        <v>132</v>
      </c>
      <c r="E84" s="55" t="s">
        <v>847</v>
      </c>
      <c r="F84" s="55" t="s">
        <v>843</v>
      </c>
      <c r="H84" s="192" t="n">
        <v>43134</v>
      </c>
      <c r="I84" s="57" t="n">
        <v>1222000</v>
      </c>
    </row>
    <row r="85" customFormat="false" ht="15.75" hidden="false" customHeight="false" outlineLevel="0" collapsed="false">
      <c r="A85" s="192"/>
      <c r="B85" s="8"/>
      <c r="C85" s="8"/>
      <c r="D85" s="55"/>
      <c r="E85" s="55"/>
      <c r="F85" s="55"/>
      <c r="H85" s="192"/>
    </row>
    <row r="86" customFormat="false" ht="15.75" hidden="false" customHeight="false" outlineLevel="0" collapsed="false">
      <c r="A86" s="192"/>
      <c r="B86" s="8"/>
      <c r="C86" s="8"/>
      <c r="D86" s="55"/>
      <c r="E86" s="55"/>
      <c r="F86" s="55"/>
      <c r="H86" s="192"/>
    </row>
    <row r="87" customFormat="false" ht="15.75" hidden="false" customHeight="false" outlineLevel="0" collapsed="false">
      <c r="A87" s="192"/>
      <c r="B87" s="8"/>
      <c r="C87" s="8"/>
      <c r="D87" s="55"/>
      <c r="E87" s="55"/>
      <c r="F87" s="55"/>
      <c r="H87" s="192"/>
    </row>
    <row r="88" customFormat="false" ht="15.75" hidden="false" customHeight="false" outlineLevel="0" collapsed="false">
      <c r="A88" s="192"/>
      <c r="B88" s="8"/>
      <c r="D88" s="55"/>
      <c r="E88" s="55"/>
      <c r="F88" s="55"/>
    </row>
    <row r="89" customFormat="false" ht="15.75" hidden="false" customHeight="false" outlineLevel="0" collapsed="false">
      <c r="A89" s="192"/>
      <c r="B89" s="8"/>
      <c r="D89" s="55"/>
      <c r="E89" s="55"/>
      <c r="F89" s="55"/>
    </row>
    <row r="90" customFormat="false" ht="15.75" hidden="false" customHeight="false" outlineLevel="0" collapsed="false">
      <c r="A90" s="192"/>
      <c r="B90" s="8"/>
      <c r="D90" s="55"/>
      <c r="E90" s="55"/>
      <c r="F90" s="55"/>
    </row>
    <row r="91" customFormat="false" ht="15.75" hidden="false" customHeight="false" outlineLevel="0" collapsed="false">
      <c r="A91" s="192"/>
      <c r="B91" s="8"/>
      <c r="D91" s="55"/>
      <c r="E91" s="55"/>
      <c r="F91" s="55"/>
    </row>
    <row r="92" customFormat="false" ht="15.75" hidden="false" customHeight="false" outlineLevel="0" collapsed="false">
      <c r="A92" s="192"/>
      <c r="B92" s="8"/>
      <c r="D92" s="55"/>
      <c r="E92" s="55"/>
      <c r="F92" s="55"/>
    </row>
    <row r="93" customFormat="false" ht="15.75" hidden="false" customHeight="false" outlineLevel="0" collapsed="false">
      <c r="A93" s="204"/>
      <c r="D93" s="55"/>
      <c r="E93" s="55"/>
      <c r="F93" s="55"/>
    </row>
    <row r="94" customFormat="false" ht="15.75" hidden="false" customHeight="false" outlineLevel="0" collapsed="false">
      <c r="A94" s="204"/>
      <c r="D94" s="55"/>
      <c r="E94" s="55"/>
      <c r="F94" s="55"/>
    </row>
    <row r="95" customFormat="false" ht="15.75" hidden="false" customHeight="false" outlineLevel="0" collapsed="false">
      <c r="A95" s="204"/>
      <c r="D95" s="55"/>
      <c r="E95" s="55"/>
      <c r="F95" s="55"/>
    </row>
    <row r="96" customFormat="false" ht="15.75" hidden="false" customHeight="false" outlineLevel="0" collapsed="false">
      <c r="A96" s="204"/>
      <c r="D96" s="55"/>
      <c r="E96" s="55"/>
      <c r="F96" s="55"/>
    </row>
    <row r="97" customFormat="false" ht="15.75" hidden="false" customHeight="false" outlineLevel="0" collapsed="false">
      <c r="A97" s="204"/>
      <c r="D97" s="55"/>
      <c r="E97" s="55"/>
      <c r="F97" s="55"/>
    </row>
    <row r="98" customFormat="false" ht="15.75" hidden="false" customHeight="false" outlineLevel="0" collapsed="false">
      <c r="A98" s="204"/>
    </row>
    <row r="99" customFormat="false" ht="15.75" hidden="false" customHeight="false" outlineLevel="0" collapsed="false">
      <c r="A99" s="204"/>
    </row>
    <row r="100" customFormat="false" ht="15.75" hidden="false" customHeight="false" outlineLevel="0" collapsed="false">
      <c r="A100" s="204"/>
    </row>
    <row r="101" customFormat="false" ht="15.75" hidden="false" customHeight="false" outlineLevel="0" collapsed="false">
      <c r="A101" s="204"/>
    </row>
    <row r="102" customFormat="false" ht="15.75" hidden="false" customHeight="false" outlineLevel="0" collapsed="false">
      <c r="A102" s="204"/>
    </row>
    <row r="103" customFormat="false" ht="15.75" hidden="false" customHeight="false" outlineLevel="0" collapsed="false">
      <c r="A103" s="204"/>
    </row>
    <row r="104" customFormat="false" ht="15.75" hidden="false" customHeight="false" outlineLevel="0" collapsed="false">
      <c r="A104" s="204"/>
    </row>
    <row r="105" customFormat="false" ht="15.75" hidden="false" customHeight="false" outlineLevel="0" collapsed="false">
      <c r="A105" s="204"/>
    </row>
    <row r="106" customFormat="false" ht="15.75" hidden="false" customHeight="false" outlineLevel="0" collapsed="false">
      <c r="A106" s="204"/>
    </row>
    <row r="107" customFormat="false" ht="15.75" hidden="false" customHeight="false" outlineLevel="0" collapsed="false">
      <c r="A107" s="204"/>
    </row>
    <row r="108" customFormat="false" ht="15.75" hidden="false" customHeight="false" outlineLevel="0" collapsed="false">
      <c r="A108" s="204"/>
    </row>
    <row r="109" customFormat="false" ht="15.75" hidden="false" customHeight="false" outlineLevel="0" collapsed="false">
      <c r="A109" s="204"/>
    </row>
    <row r="110" customFormat="false" ht="15.75" hidden="false" customHeight="false" outlineLevel="0" collapsed="false">
      <c r="A110" s="204"/>
    </row>
    <row r="111" customFormat="false" ht="15.75" hidden="false" customHeight="false" outlineLevel="0" collapsed="false">
      <c r="A111" s="204"/>
    </row>
    <row r="112" customFormat="false" ht="15.75" hidden="false" customHeight="false" outlineLevel="0" collapsed="false">
      <c r="A112" s="204"/>
    </row>
    <row r="113" customFormat="false" ht="15.75" hidden="false" customHeight="false" outlineLevel="0" collapsed="false">
      <c r="A113" s="204"/>
    </row>
    <row r="114" customFormat="false" ht="15.75" hidden="false" customHeight="false" outlineLevel="0" collapsed="false">
      <c r="A114" s="204"/>
    </row>
    <row r="115" customFormat="false" ht="15.75" hidden="false" customHeight="false" outlineLevel="0" collapsed="false">
      <c r="A115" s="204"/>
    </row>
    <row r="116" customFormat="false" ht="15.75" hidden="false" customHeight="false" outlineLevel="0" collapsed="false">
      <c r="A116" s="204"/>
    </row>
    <row r="117" customFormat="false" ht="15.75" hidden="false" customHeight="false" outlineLevel="0" collapsed="false">
      <c r="A117" s="204"/>
    </row>
    <row r="118" customFormat="false" ht="15.75" hidden="false" customHeight="false" outlineLevel="0" collapsed="false">
      <c r="A118" s="204"/>
    </row>
    <row r="119" customFormat="false" ht="15.75" hidden="false" customHeight="false" outlineLevel="0" collapsed="false">
      <c r="A119" s="204"/>
    </row>
    <row r="120" customFormat="false" ht="15.75" hidden="false" customHeight="false" outlineLevel="0" collapsed="false">
      <c r="A120" s="204"/>
    </row>
    <row r="121" customFormat="false" ht="15.75" hidden="false" customHeight="false" outlineLevel="0" collapsed="false">
      <c r="A121" s="204"/>
    </row>
    <row r="122" customFormat="false" ht="15.75" hidden="false" customHeight="false" outlineLevel="0" collapsed="false">
      <c r="A122" s="204"/>
    </row>
    <row r="123" customFormat="false" ht="15.75" hidden="false" customHeight="false" outlineLevel="0" collapsed="false">
      <c r="A123" s="204"/>
    </row>
    <row r="124" customFormat="false" ht="15.75" hidden="false" customHeight="false" outlineLevel="0" collapsed="false">
      <c r="A124" s="204"/>
    </row>
    <row r="125" customFormat="false" ht="15.75" hidden="false" customHeight="false" outlineLevel="0" collapsed="false">
      <c r="A125" s="204"/>
    </row>
    <row r="126" customFormat="false" ht="15.75" hidden="false" customHeight="false" outlineLevel="0" collapsed="false">
      <c r="A126" s="204"/>
    </row>
    <row r="127" customFormat="false" ht="15.75" hidden="false" customHeight="false" outlineLevel="0" collapsed="false">
      <c r="A127" s="204"/>
    </row>
    <row r="128" customFormat="false" ht="15.75" hidden="false" customHeight="false" outlineLevel="0" collapsed="false">
      <c r="A128" s="204"/>
    </row>
    <row r="129" customFormat="false" ht="15.75" hidden="false" customHeight="false" outlineLevel="0" collapsed="false">
      <c r="A129" s="204"/>
    </row>
    <row r="130" customFormat="false" ht="15.75" hidden="false" customHeight="false" outlineLevel="0" collapsed="false">
      <c r="A130" s="204"/>
    </row>
    <row r="131" customFormat="false" ht="15.75" hidden="false" customHeight="false" outlineLevel="0" collapsed="false">
      <c r="A131" s="204"/>
    </row>
    <row r="132" customFormat="false" ht="15.75" hidden="false" customHeight="false" outlineLevel="0" collapsed="false">
      <c r="A132" s="204"/>
    </row>
    <row r="133" customFormat="false" ht="15.75" hidden="false" customHeight="false" outlineLevel="0" collapsed="false">
      <c r="A133" s="204"/>
    </row>
    <row r="134" customFormat="false" ht="15.75" hidden="false" customHeight="false" outlineLevel="0" collapsed="false">
      <c r="A134" s="204"/>
    </row>
    <row r="135" customFormat="false" ht="15.75" hidden="false" customHeight="false" outlineLevel="0" collapsed="false">
      <c r="A135" s="204"/>
    </row>
    <row r="136" customFormat="false" ht="15.75" hidden="false" customHeight="false" outlineLevel="0" collapsed="false">
      <c r="A136" s="204"/>
    </row>
    <row r="137" customFormat="false" ht="15.75" hidden="false" customHeight="false" outlineLevel="0" collapsed="false">
      <c r="A137" s="204"/>
    </row>
    <row r="138" customFormat="false" ht="15.75" hidden="false" customHeight="false" outlineLevel="0" collapsed="false">
      <c r="A138" s="204"/>
    </row>
    <row r="139" customFormat="false" ht="15.75" hidden="false" customHeight="false" outlineLevel="0" collapsed="false">
      <c r="A139" s="204"/>
    </row>
    <row r="140" customFormat="false" ht="15.75" hidden="false" customHeight="false" outlineLevel="0" collapsed="false">
      <c r="A140" s="204"/>
    </row>
    <row r="141" customFormat="false" ht="15.75" hidden="false" customHeight="false" outlineLevel="0" collapsed="false">
      <c r="A141" s="204"/>
    </row>
    <row r="142" customFormat="false" ht="15.75" hidden="false" customHeight="false" outlineLevel="0" collapsed="false">
      <c r="A142" s="204"/>
    </row>
    <row r="143" customFormat="false" ht="15.75" hidden="false" customHeight="false" outlineLevel="0" collapsed="false">
      <c r="A143" s="204"/>
    </row>
    <row r="144" customFormat="false" ht="15.75" hidden="false" customHeight="false" outlineLevel="0" collapsed="false">
      <c r="A144" s="204"/>
    </row>
    <row r="145" customFormat="false" ht="15.75" hidden="false" customHeight="false" outlineLevel="0" collapsed="false">
      <c r="A145" s="204"/>
    </row>
    <row r="146" customFormat="false" ht="15.75" hidden="false" customHeight="false" outlineLevel="0" collapsed="false">
      <c r="A146" s="204"/>
    </row>
    <row r="147" customFormat="false" ht="15.75" hidden="false" customHeight="false" outlineLevel="0" collapsed="false">
      <c r="A147" s="204"/>
    </row>
    <row r="148" customFormat="false" ht="15.75" hidden="false" customHeight="false" outlineLevel="0" collapsed="false">
      <c r="A148" s="204"/>
    </row>
    <row r="149" customFormat="false" ht="15.75" hidden="false" customHeight="false" outlineLevel="0" collapsed="false">
      <c r="A149" s="204"/>
    </row>
    <row r="150" customFormat="false" ht="15.75" hidden="false" customHeight="false" outlineLevel="0" collapsed="false">
      <c r="A150" s="204"/>
    </row>
    <row r="151" customFormat="false" ht="15.75" hidden="false" customHeight="false" outlineLevel="0" collapsed="false">
      <c r="A151" s="204"/>
    </row>
    <row r="152" customFormat="false" ht="15.75" hidden="false" customHeight="false" outlineLevel="0" collapsed="false">
      <c r="A152" s="204"/>
    </row>
    <row r="153" customFormat="false" ht="15.75" hidden="false" customHeight="false" outlineLevel="0" collapsed="false">
      <c r="A153" s="204"/>
    </row>
    <row r="154" customFormat="false" ht="15.75" hidden="false" customHeight="false" outlineLevel="0" collapsed="false">
      <c r="A154" s="204"/>
    </row>
    <row r="155" customFormat="false" ht="15.75" hidden="false" customHeight="false" outlineLevel="0" collapsed="false">
      <c r="A155" s="204"/>
    </row>
    <row r="156" customFormat="false" ht="15.75" hidden="false" customHeight="false" outlineLevel="0" collapsed="false">
      <c r="A156" s="204"/>
    </row>
    <row r="157" customFormat="false" ht="15.75" hidden="false" customHeight="false" outlineLevel="0" collapsed="false">
      <c r="A157" s="204"/>
    </row>
    <row r="158" customFormat="false" ht="15.75" hidden="false" customHeight="false" outlineLevel="0" collapsed="false">
      <c r="A158" s="204"/>
    </row>
    <row r="159" customFormat="false" ht="15.75" hidden="false" customHeight="false" outlineLevel="0" collapsed="false">
      <c r="A159" s="204"/>
    </row>
    <row r="160" customFormat="false" ht="15.75" hidden="false" customHeight="false" outlineLevel="0" collapsed="false">
      <c r="A160" s="204"/>
    </row>
    <row r="161" customFormat="false" ht="15.75" hidden="false" customHeight="false" outlineLevel="0" collapsed="false">
      <c r="A161" s="204"/>
    </row>
    <row r="162" customFormat="false" ht="15.75" hidden="false" customHeight="false" outlineLevel="0" collapsed="false">
      <c r="A162" s="204"/>
    </row>
    <row r="163" customFormat="false" ht="15.75" hidden="false" customHeight="false" outlineLevel="0" collapsed="false">
      <c r="A163" s="204"/>
    </row>
    <row r="164" customFormat="false" ht="15.75" hidden="false" customHeight="false" outlineLevel="0" collapsed="false">
      <c r="A164" s="204"/>
    </row>
    <row r="165" customFormat="false" ht="15.75" hidden="false" customHeight="false" outlineLevel="0" collapsed="false">
      <c r="A165" s="204"/>
    </row>
    <row r="166" customFormat="false" ht="15.75" hidden="false" customHeight="false" outlineLevel="0" collapsed="false">
      <c r="A166" s="204"/>
    </row>
    <row r="167" customFormat="false" ht="15.75" hidden="false" customHeight="false" outlineLevel="0" collapsed="false">
      <c r="A167" s="204"/>
    </row>
    <row r="168" customFormat="false" ht="15.75" hidden="false" customHeight="false" outlineLevel="0" collapsed="false">
      <c r="A168" s="204"/>
    </row>
    <row r="169" customFormat="false" ht="15.75" hidden="false" customHeight="false" outlineLevel="0" collapsed="false">
      <c r="A169" s="204"/>
    </row>
    <row r="170" customFormat="false" ht="15.75" hidden="false" customHeight="false" outlineLevel="0" collapsed="false">
      <c r="A170" s="204"/>
    </row>
    <row r="171" customFormat="false" ht="15.75" hidden="false" customHeight="false" outlineLevel="0" collapsed="false">
      <c r="A171" s="204"/>
    </row>
    <row r="172" customFormat="false" ht="15.75" hidden="false" customHeight="false" outlineLevel="0" collapsed="false">
      <c r="A172" s="204"/>
    </row>
    <row r="173" customFormat="false" ht="15.75" hidden="false" customHeight="false" outlineLevel="0" collapsed="false">
      <c r="A173" s="204"/>
    </row>
    <row r="174" customFormat="false" ht="15.75" hidden="false" customHeight="false" outlineLevel="0" collapsed="false">
      <c r="A174" s="204"/>
    </row>
    <row r="175" customFormat="false" ht="15.75" hidden="false" customHeight="false" outlineLevel="0" collapsed="false">
      <c r="A175" s="204"/>
    </row>
    <row r="176" customFormat="false" ht="15.75" hidden="false" customHeight="false" outlineLevel="0" collapsed="false">
      <c r="A176" s="204"/>
    </row>
    <row r="177" customFormat="false" ht="15.75" hidden="false" customHeight="false" outlineLevel="0" collapsed="false">
      <c r="A177" s="204"/>
    </row>
    <row r="178" customFormat="false" ht="15.75" hidden="false" customHeight="false" outlineLevel="0" collapsed="false">
      <c r="A178" s="204"/>
    </row>
    <row r="179" customFormat="false" ht="15.75" hidden="false" customHeight="false" outlineLevel="0" collapsed="false">
      <c r="A179" s="204"/>
    </row>
    <row r="180" customFormat="false" ht="15.75" hidden="false" customHeight="false" outlineLevel="0" collapsed="false">
      <c r="A180" s="204"/>
    </row>
    <row r="181" customFormat="false" ht="15.75" hidden="false" customHeight="false" outlineLevel="0" collapsed="false">
      <c r="A181" s="204"/>
    </row>
    <row r="182" customFormat="false" ht="15.75" hidden="false" customHeight="false" outlineLevel="0" collapsed="false">
      <c r="A182" s="204"/>
    </row>
    <row r="183" customFormat="false" ht="15.75" hidden="false" customHeight="false" outlineLevel="0" collapsed="false">
      <c r="A183" s="204"/>
    </row>
    <row r="184" customFormat="false" ht="15.75" hidden="false" customHeight="false" outlineLevel="0" collapsed="false">
      <c r="A184" s="204"/>
    </row>
    <row r="185" customFormat="false" ht="15.75" hidden="false" customHeight="false" outlineLevel="0" collapsed="false">
      <c r="A185" s="204"/>
    </row>
    <row r="186" customFormat="false" ht="15.75" hidden="false" customHeight="false" outlineLevel="0" collapsed="false">
      <c r="A186" s="204"/>
    </row>
    <row r="187" customFormat="false" ht="15.75" hidden="false" customHeight="false" outlineLevel="0" collapsed="false">
      <c r="A187" s="204"/>
    </row>
    <row r="188" customFormat="false" ht="15.75" hidden="false" customHeight="false" outlineLevel="0" collapsed="false">
      <c r="A188" s="204"/>
    </row>
    <row r="189" customFormat="false" ht="15.75" hidden="false" customHeight="false" outlineLevel="0" collapsed="false">
      <c r="A189" s="204"/>
    </row>
    <row r="190" customFormat="false" ht="15.75" hidden="false" customHeight="false" outlineLevel="0" collapsed="false">
      <c r="A190" s="204"/>
    </row>
    <row r="191" customFormat="false" ht="15.75" hidden="false" customHeight="false" outlineLevel="0" collapsed="false">
      <c r="A191" s="204"/>
    </row>
    <row r="192" customFormat="false" ht="15.75" hidden="false" customHeight="false" outlineLevel="0" collapsed="false">
      <c r="A192" s="204"/>
    </row>
    <row r="193" customFormat="false" ht="15.75" hidden="false" customHeight="false" outlineLevel="0" collapsed="false">
      <c r="A193" s="204"/>
    </row>
    <row r="194" customFormat="false" ht="15.75" hidden="false" customHeight="false" outlineLevel="0" collapsed="false">
      <c r="A194" s="204"/>
    </row>
    <row r="195" customFormat="false" ht="15.75" hidden="false" customHeight="false" outlineLevel="0" collapsed="false">
      <c r="A195" s="204"/>
    </row>
    <row r="196" customFormat="false" ht="15.75" hidden="false" customHeight="false" outlineLevel="0" collapsed="false">
      <c r="A196" s="204"/>
    </row>
    <row r="197" customFormat="false" ht="15.75" hidden="false" customHeight="false" outlineLevel="0" collapsed="false">
      <c r="A197" s="204"/>
    </row>
    <row r="198" customFormat="false" ht="15.75" hidden="false" customHeight="false" outlineLevel="0" collapsed="false">
      <c r="A198" s="204"/>
    </row>
    <row r="199" customFormat="false" ht="15.75" hidden="false" customHeight="false" outlineLevel="0" collapsed="false">
      <c r="A199" s="204"/>
    </row>
    <row r="200" customFormat="false" ht="15.75" hidden="false" customHeight="false" outlineLevel="0" collapsed="false">
      <c r="A200" s="204"/>
    </row>
    <row r="201" customFormat="false" ht="15.75" hidden="false" customHeight="false" outlineLevel="0" collapsed="false">
      <c r="A201" s="204"/>
    </row>
    <row r="202" customFormat="false" ht="15.75" hidden="false" customHeight="false" outlineLevel="0" collapsed="false">
      <c r="A202" s="204"/>
    </row>
    <row r="203" customFormat="false" ht="15.75" hidden="false" customHeight="false" outlineLevel="0" collapsed="false">
      <c r="A203" s="204"/>
    </row>
    <row r="204" customFormat="false" ht="15.75" hidden="false" customHeight="false" outlineLevel="0" collapsed="false">
      <c r="A204" s="204"/>
    </row>
    <row r="205" customFormat="false" ht="15.75" hidden="false" customHeight="false" outlineLevel="0" collapsed="false">
      <c r="A205" s="204"/>
    </row>
    <row r="206" customFormat="false" ht="15.75" hidden="false" customHeight="false" outlineLevel="0" collapsed="false">
      <c r="A206" s="204"/>
    </row>
    <row r="207" customFormat="false" ht="15.75" hidden="false" customHeight="false" outlineLevel="0" collapsed="false">
      <c r="A207" s="204"/>
    </row>
    <row r="208" customFormat="false" ht="15.75" hidden="false" customHeight="false" outlineLevel="0" collapsed="false">
      <c r="A208" s="204"/>
    </row>
    <row r="209" customFormat="false" ht="15.75" hidden="false" customHeight="false" outlineLevel="0" collapsed="false">
      <c r="A209" s="204"/>
    </row>
    <row r="210" customFormat="false" ht="15.75" hidden="false" customHeight="false" outlineLevel="0" collapsed="false">
      <c r="A210" s="204"/>
    </row>
    <row r="211" customFormat="false" ht="15.75" hidden="false" customHeight="false" outlineLevel="0" collapsed="false">
      <c r="A211" s="204"/>
    </row>
    <row r="212" customFormat="false" ht="15.75" hidden="false" customHeight="false" outlineLevel="0" collapsed="false">
      <c r="A212" s="204"/>
    </row>
    <row r="213" customFormat="false" ht="15.75" hidden="false" customHeight="false" outlineLevel="0" collapsed="false">
      <c r="A213" s="204"/>
    </row>
    <row r="214" customFormat="false" ht="15.75" hidden="false" customHeight="false" outlineLevel="0" collapsed="false">
      <c r="A214" s="204"/>
    </row>
    <row r="215" customFormat="false" ht="15.75" hidden="false" customHeight="false" outlineLevel="0" collapsed="false">
      <c r="A215" s="204"/>
    </row>
    <row r="216" customFormat="false" ht="15.75" hidden="false" customHeight="false" outlineLevel="0" collapsed="false">
      <c r="A216" s="204"/>
    </row>
    <row r="217" customFormat="false" ht="15.75" hidden="false" customHeight="false" outlineLevel="0" collapsed="false">
      <c r="A217" s="204"/>
    </row>
    <row r="218" customFormat="false" ht="15.75" hidden="false" customHeight="false" outlineLevel="0" collapsed="false">
      <c r="A218" s="204"/>
    </row>
    <row r="219" customFormat="false" ht="15.75" hidden="false" customHeight="false" outlineLevel="0" collapsed="false">
      <c r="A219" s="204"/>
    </row>
    <row r="220" customFormat="false" ht="15.75" hidden="false" customHeight="false" outlineLevel="0" collapsed="false">
      <c r="A220" s="204"/>
    </row>
    <row r="221" customFormat="false" ht="15.75" hidden="false" customHeight="false" outlineLevel="0" collapsed="false">
      <c r="A221" s="204"/>
    </row>
    <row r="222" customFormat="false" ht="15.75" hidden="false" customHeight="false" outlineLevel="0" collapsed="false">
      <c r="A222" s="204"/>
    </row>
    <row r="223" customFormat="false" ht="15.75" hidden="false" customHeight="false" outlineLevel="0" collapsed="false">
      <c r="A223" s="204"/>
    </row>
    <row r="224" customFormat="false" ht="15.75" hidden="false" customHeight="false" outlineLevel="0" collapsed="false">
      <c r="A224" s="204"/>
    </row>
    <row r="225" customFormat="false" ht="15.75" hidden="false" customHeight="false" outlineLevel="0" collapsed="false">
      <c r="A225" s="204"/>
    </row>
    <row r="226" customFormat="false" ht="15.75" hidden="false" customHeight="false" outlineLevel="0" collapsed="false">
      <c r="A226" s="204"/>
    </row>
    <row r="227" customFormat="false" ht="15.75" hidden="false" customHeight="false" outlineLevel="0" collapsed="false">
      <c r="A227" s="204"/>
    </row>
    <row r="228" customFormat="false" ht="15.75" hidden="false" customHeight="false" outlineLevel="0" collapsed="false">
      <c r="A228" s="204"/>
    </row>
    <row r="229" customFormat="false" ht="15.75" hidden="false" customHeight="false" outlineLevel="0" collapsed="false">
      <c r="A229" s="204"/>
    </row>
    <row r="230" customFormat="false" ht="15.75" hidden="false" customHeight="false" outlineLevel="0" collapsed="false">
      <c r="A230" s="204"/>
    </row>
    <row r="231" customFormat="false" ht="15.75" hidden="false" customHeight="false" outlineLevel="0" collapsed="false">
      <c r="A231" s="204"/>
    </row>
    <row r="232" customFormat="false" ht="15.75" hidden="false" customHeight="false" outlineLevel="0" collapsed="false">
      <c r="A232" s="204"/>
    </row>
    <row r="233" customFormat="false" ht="15.75" hidden="false" customHeight="false" outlineLevel="0" collapsed="false">
      <c r="A233" s="204"/>
    </row>
    <row r="234" customFormat="false" ht="15.75" hidden="false" customHeight="false" outlineLevel="0" collapsed="false">
      <c r="A234" s="204"/>
    </row>
    <row r="235" customFormat="false" ht="15.75" hidden="false" customHeight="false" outlineLevel="0" collapsed="false">
      <c r="A235" s="204"/>
    </row>
    <row r="236" customFormat="false" ht="15.75" hidden="false" customHeight="false" outlineLevel="0" collapsed="false">
      <c r="A236" s="204"/>
    </row>
    <row r="237" customFormat="false" ht="15.75" hidden="false" customHeight="false" outlineLevel="0" collapsed="false">
      <c r="A237" s="204"/>
    </row>
    <row r="238" customFormat="false" ht="15.75" hidden="false" customHeight="false" outlineLevel="0" collapsed="false">
      <c r="A238" s="204"/>
    </row>
    <row r="239" customFormat="false" ht="15.75" hidden="false" customHeight="false" outlineLevel="0" collapsed="false">
      <c r="A239" s="204"/>
    </row>
    <row r="240" customFormat="false" ht="15.75" hidden="false" customHeight="false" outlineLevel="0" collapsed="false">
      <c r="A240" s="204"/>
    </row>
    <row r="241" customFormat="false" ht="15.75" hidden="false" customHeight="false" outlineLevel="0" collapsed="false">
      <c r="A241" s="204"/>
    </row>
    <row r="242" customFormat="false" ht="15.75" hidden="false" customHeight="false" outlineLevel="0" collapsed="false">
      <c r="A242" s="204"/>
    </row>
    <row r="243" customFormat="false" ht="15.75" hidden="false" customHeight="false" outlineLevel="0" collapsed="false">
      <c r="A243" s="204"/>
    </row>
    <row r="244" customFormat="false" ht="15.75" hidden="false" customHeight="false" outlineLevel="0" collapsed="false">
      <c r="A244" s="204"/>
    </row>
    <row r="245" customFormat="false" ht="15.75" hidden="false" customHeight="false" outlineLevel="0" collapsed="false">
      <c r="A245" s="204"/>
    </row>
    <row r="246" customFormat="false" ht="15.75" hidden="false" customHeight="false" outlineLevel="0" collapsed="false">
      <c r="A246" s="204"/>
    </row>
    <row r="247" customFormat="false" ht="15.75" hidden="false" customHeight="false" outlineLevel="0" collapsed="false">
      <c r="A247" s="204"/>
    </row>
    <row r="248" customFormat="false" ht="15.75" hidden="false" customHeight="false" outlineLevel="0" collapsed="false">
      <c r="A248" s="204"/>
    </row>
    <row r="249" customFormat="false" ht="15.75" hidden="false" customHeight="false" outlineLevel="0" collapsed="false">
      <c r="A249" s="204"/>
    </row>
    <row r="250" customFormat="false" ht="15.75" hidden="false" customHeight="false" outlineLevel="0" collapsed="false">
      <c r="A250" s="204"/>
    </row>
    <row r="251" customFormat="false" ht="15.75" hidden="false" customHeight="false" outlineLevel="0" collapsed="false">
      <c r="A251" s="204"/>
    </row>
    <row r="252" customFormat="false" ht="15.75" hidden="false" customHeight="false" outlineLevel="0" collapsed="false">
      <c r="A252" s="204"/>
    </row>
    <row r="253" customFormat="false" ht="15.75" hidden="false" customHeight="false" outlineLevel="0" collapsed="false">
      <c r="A253" s="204"/>
    </row>
    <row r="254" customFormat="false" ht="15.75" hidden="false" customHeight="false" outlineLevel="0" collapsed="false">
      <c r="A254" s="204"/>
    </row>
    <row r="255" customFormat="false" ht="15.75" hidden="false" customHeight="false" outlineLevel="0" collapsed="false">
      <c r="A255" s="204"/>
    </row>
    <row r="256" customFormat="false" ht="15.75" hidden="false" customHeight="false" outlineLevel="0" collapsed="false">
      <c r="A256" s="204"/>
    </row>
    <row r="257" customFormat="false" ht="15.75" hidden="false" customHeight="false" outlineLevel="0" collapsed="false">
      <c r="A257" s="204"/>
    </row>
    <row r="258" customFormat="false" ht="15.75" hidden="false" customHeight="false" outlineLevel="0" collapsed="false">
      <c r="A258" s="204"/>
    </row>
    <row r="259" customFormat="false" ht="15.75" hidden="false" customHeight="false" outlineLevel="0" collapsed="false">
      <c r="A259" s="204"/>
    </row>
    <row r="260" customFormat="false" ht="15.75" hidden="false" customHeight="false" outlineLevel="0" collapsed="false">
      <c r="A260" s="204"/>
    </row>
    <row r="261" customFormat="false" ht="15.75" hidden="false" customHeight="false" outlineLevel="0" collapsed="false">
      <c r="A261" s="204"/>
    </row>
    <row r="262" customFormat="false" ht="15.75" hidden="false" customHeight="false" outlineLevel="0" collapsed="false">
      <c r="A262" s="204"/>
    </row>
    <row r="263" customFormat="false" ht="15.75" hidden="false" customHeight="false" outlineLevel="0" collapsed="false">
      <c r="A263" s="204"/>
    </row>
    <row r="264" customFormat="false" ht="15.75" hidden="false" customHeight="false" outlineLevel="0" collapsed="false">
      <c r="A264" s="204"/>
    </row>
    <row r="265" customFormat="false" ht="15.75" hidden="false" customHeight="false" outlineLevel="0" collapsed="false">
      <c r="A265" s="204"/>
    </row>
    <row r="266" customFormat="false" ht="15.75" hidden="false" customHeight="false" outlineLevel="0" collapsed="false">
      <c r="A266" s="204"/>
    </row>
    <row r="267" customFormat="false" ht="15.75" hidden="false" customHeight="false" outlineLevel="0" collapsed="false">
      <c r="A267" s="204"/>
    </row>
    <row r="268" customFormat="false" ht="15.75" hidden="false" customHeight="false" outlineLevel="0" collapsed="false">
      <c r="A268" s="204"/>
    </row>
    <row r="269" customFormat="false" ht="15.75" hidden="false" customHeight="false" outlineLevel="0" collapsed="false">
      <c r="A269" s="204"/>
    </row>
    <row r="270" customFormat="false" ht="15.75" hidden="false" customHeight="false" outlineLevel="0" collapsed="false">
      <c r="A270" s="204"/>
    </row>
    <row r="271" customFormat="false" ht="15.75" hidden="false" customHeight="false" outlineLevel="0" collapsed="false">
      <c r="A271" s="204"/>
    </row>
    <row r="272" customFormat="false" ht="15.75" hidden="false" customHeight="false" outlineLevel="0" collapsed="false">
      <c r="A272" s="204"/>
    </row>
    <row r="273" customFormat="false" ht="15.75" hidden="false" customHeight="false" outlineLevel="0" collapsed="false">
      <c r="A273" s="204"/>
    </row>
    <row r="274" customFormat="false" ht="15.75" hidden="false" customHeight="false" outlineLevel="0" collapsed="false">
      <c r="A274" s="204"/>
    </row>
    <row r="275" customFormat="false" ht="15.75" hidden="false" customHeight="false" outlineLevel="0" collapsed="false">
      <c r="A275" s="204"/>
    </row>
    <row r="276" customFormat="false" ht="15.75" hidden="false" customHeight="false" outlineLevel="0" collapsed="false">
      <c r="A276" s="204"/>
    </row>
    <row r="277" customFormat="false" ht="15.75" hidden="false" customHeight="false" outlineLevel="0" collapsed="false">
      <c r="A277" s="204"/>
    </row>
    <row r="278" customFormat="false" ht="15.75" hidden="false" customHeight="false" outlineLevel="0" collapsed="false">
      <c r="A278" s="204"/>
    </row>
    <row r="279" customFormat="false" ht="15.75" hidden="false" customHeight="false" outlineLevel="0" collapsed="false">
      <c r="A279" s="204"/>
    </row>
    <row r="280" customFormat="false" ht="15.75" hidden="false" customHeight="false" outlineLevel="0" collapsed="false">
      <c r="A280" s="204"/>
    </row>
    <row r="281" customFormat="false" ht="15.75" hidden="false" customHeight="false" outlineLevel="0" collapsed="false">
      <c r="A281" s="204"/>
    </row>
    <row r="282" customFormat="false" ht="15.75" hidden="false" customHeight="false" outlineLevel="0" collapsed="false">
      <c r="A282" s="204"/>
    </row>
    <row r="283" customFormat="false" ht="15.75" hidden="false" customHeight="false" outlineLevel="0" collapsed="false">
      <c r="A283" s="204"/>
    </row>
    <row r="284" customFormat="false" ht="15.75" hidden="false" customHeight="false" outlineLevel="0" collapsed="false">
      <c r="A284" s="204"/>
    </row>
    <row r="285" customFormat="false" ht="15.75" hidden="false" customHeight="false" outlineLevel="0" collapsed="false">
      <c r="A285" s="204"/>
    </row>
    <row r="286" customFormat="false" ht="15.75" hidden="false" customHeight="false" outlineLevel="0" collapsed="false">
      <c r="A286" s="204"/>
    </row>
    <row r="287" customFormat="false" ht="15.75" hidden="false" customHeight="false" outlineLevel="0" collapsed="false">
      <c r="A287" s="204"/>
    </row>
    <row r="288" customFormat="false" ht="15.75" hidden="false" customHeight="false" outlineLevel="0" collapsed="false">
      <c r="A288" s="204"/>
    </row>
    <row r="289" customFormat="false" ht="15.75" hidden="false" customHeight="false" outlineLevel="0" collapsed="false">
      <c r="A289" s="204"/>
    </row>
    <row r="290" customFormat="false" ht="15.75" hidden="false" customHeight="false" outlineLevel="0" collapsed="false">
      <c r="A290" s="204"/>
    </row>
    <row r="291" customFormat="false" ht="15.75" hidden="false" customHeight="false" outlineLevel="0" collapsed="false">
      <c r="A291" s="204"/>
    </row>
    <row r="292" customFormat="false" ht="15.75" hidden="false" customHeight="false" outlineLevel="0" collapsed="false">
      <c r="A292" s="204"/>
    </row>
    <row r="293" customFormat="false" ht="15.75" hidden="false" customHeight="false" outlineLevel="0" collapsed="false">
      <c r="A293" s="204"/>
    </row>
    <row r="294" customFormat="false" ht="15.75" hidden="false" customHeight="false" outlineLevel="0" collapsed="false">
      <c r="A294" s="204"/>
    </row>
    <row r="295" customFormat="false" ht="15.75" hidden="false" customHeight="false" outlineLevel="0" collapsed="false">
      <c r="A295" s="204"/>
    </row>
    <row r="296" customFormat="false" ht="15.75" hidden="false" customHeight="false" outlineLevel="0" collapsed="false">
      <c r="A296" s="204"/>
    </row>
    <row r="297" customFormat="false" ht="15.75" hidden="false" customHeight="false" outlineLevel="0" collapsed="false">
      <c r="A297" s="204"/>
    </row>
    <row r="298" customFormat="false" ht="15.75" hidden="false" customHeight="false" outlineLevel="0" collapsed="false">
      <c r="A298" s="204"/>
    </row>
    <row r="299" customFormat="false" ht="15.75" hidden="false" customHeight="false" outlineLevel="0" collapsed="false">
      <c r="A299" s="204"/>
    </row>
    <row r="300" customFormat="false" ht="15.75" hidden="false" customHeight="false" outlineLevel="0" collapsed="false">
      <c r="A300" s="204"/>
    </row>
    <row r="301" customFormat="false" ht="15.75" hidden="false" customHeight="false" outlineLevel="0" collapsed="false">
      <c r="A301" s="204"/>
    </row>
    <row r="302" customFormat="false" ht="15.75" hidden="false" customHeight="false" outlineLevel="0" collapsed="false">
      <c r="A302" s="204"/>
    </row>
    <row r="303" customFormat="false" ht="15.75" hidden="false" customHeight="false" outlineLevel="0" collapsed="false">
      <c r="A303" s="204"/>
    </row>
    <row r="304" customFormat="false" ht="15.75" hidden="false" customHeight="false" outlineLevel="0" collapsed="false">
      <c r="A304" s="204"/>
    </row>
    <row r="305" customFormat="false" ht="15.75" hidden="false" customHeight="false" outlineLevel="0" collapsed="false">
      <c r="A305" s="204"/>
    </row>
    <row r="306" customFormat="false" ht="15.75" hidden="false" customHeight="false" outlineLevel="0" collapsed="false">
      <c r="A306" s="204"/>
    </row>
    <row r="307" customFormat="false" ht="15.75" hidden="false" customHeight="false" outlineLevel="0" collapsed="false">
      <c r="A307" s="204"/>
    </row>
    <row r="308" customFormat="false" ht="15.75" hidden="false" customHeight="false" outlineLevel="0" collapsed="false">
      <c r="A308" s="204"/>
    </row>
    <row r="309" customFormat="false" ht="15.75" hidden="false" customHeight="false" outlineLevel="0" collapsed="false">
      <c r="A309" s="204"/>
    </row>
    <row r="310" customFormat="false" ht="15.75" hidden="false" customHeight="false" outlineLevel="0" collapsed="false">
      <c r="A310" s="204"/>
    </row>
    <row r="311" customFormat="false" ht="15.75" hidden="false" customHeight="false" outlineLevel="0" collapsed="false">
      <c r="A311" s="204"/>
    </row>
    <row r="312" customFormat="false" ht="15.75" hidden="false" customHeight="false" outlineLevel="0" collapsed="false">
      <c r="A312" s="204"/>
    </row>
    <row r="313" customFormat="false" ht="15.75" hidden="false" customHeight="false" outlineLevel="0" collapsed="false">
      <c r="A313" s="204"/>
    </row>
    <row r="314" customFormat="false" ht="15.75" hidden="false" customHeight="false" outlineLevel="0" collapsed="false">
      <c r="A314" s="204"/>
    </row>
    <row r="315" customFormat="false" ht="15.75" hidden="false" customHeight="false" outlineLevel="0" collapsed="false">
      <c r="A315" s="204"/>
    </row>
    <row r="316" customFormat="false" ht="15.75" hidden="false" customHeight="false" outlineLevel="0" collapsed="false">
      <c r="A316" s="204"/>
    </row>
    <row r="317" customFormat="false" ht="15.75" hidden="false" customHeight="false" outlineLevel="0" collapsed="false">
      <c r="A317" s="204"/>
    </row>
    <row r="318" customFormat="false" ht="15.75" hidden="false" customHeight="false" outlineLevel="0" collapsed="false">
      <c r="A318" s="204"/>
    </row>
    <row r="319" customFormat="false" ht="15.75" hidden="false" customHeight="false" outlineLevel="0" collapsed="false">
      <c r="A319" s="204"/>
    </row>
    <row r="320" customFormat="false" ht="15.75" hidden="false" customHeight="false" outlineLevel="0" collapsed="false">
      <c r="A320" s="204"/>
    </row>
    <row r="321" customFormat="false" ht="15.75" hidden="false" customHeight="false" outlineLevel="0" collapsed="false">
      <c r="A321" s="204"/>
    </row>
    <row r="322" customFormat="false" ht="15.75" hidden="false" customHeight="false" outlineLevel="0" collapsed="false">
      <c r="A322" s="204"/>
    </row>
    <row r="323" customFormat="false" ht="15.75" hidden="false" customHeight="false" outlineLevel="0" collapsed="false">
      <c r="A323" s="204"/>
    </row>
    <row r="324" customFormat="false" ht="15.75" hidden="false" customHeight="false" outlineLevel="0" collapsed="false">
      <c r="A324" s="204"/>
    </row>
    <row r="325" customFormat="false" ht="15.75" hidden="false" customHeight="false" outlineLevel="0" collapsed="false">
      <c r="A325" s="204"/>
    </row>
    <row r="326" customFormat="false" ht="15.75" hidden="false" customHeight="false" outlineLevel="0" collapsed="false">
      <c r="A326" s="204"/>
    </row>
    <row r="327" customFormat="false" ht="15.75" hidden="false" customHeight="false" outlineLevel="0" collapsed="false">
      <c r="A327" s="204"/>
    </row>
    <row r="328" customFormat="false" ht="15.75" hidden="false" customHeight="false" outlineLevel="0" collapsed="false">
      <c r="A328" s="204"/>
    </row>
    <row r="329" customFormat="false" ht="15.75" hidden="false" customHeight="false" outlineLevel="0" collapsed="false">
      <c r="A329" s="204"/>
    </row>
    <row r="330" customFormat="false" ht="15.75" hidden="false" customHeight="false" outlineLevel="0" collapsed="false">
      <c r="A330" s="204"/>
    </row>
    <row r="331" customFormat="false" ht="15.75" hidden="false" customHeight="false" outlineLevel="0" collapsed="false">
      <c r="A331" s="204"/>
    </row>
    <row r="332" customFormat="false" ht="15.75" hidden="false" customHeight="false" outlineLevel="0" collapsed="false">
      <c r="A332" s="204"/>
    </row>
    <row r="333" customFormat="false" ht="15.75" hidden="false" customHeight="false" outlineLevel="0" collapsed="false">
      <c r="A333" s="204"/>
    </row>
    <row r="334" customFormat="false" ht="15.75" hidden="false" customHeight="false" outlineLevel="0" collapsed="false">
      <c r="A334" s="204"/>
    </row>
    <row r="335" customFormat="false" ht="15.75" hidden="false" customHeight="false" outlineLevel="0" collapsed="false">
      <c r="A335" s="204"/>
    </row>
    <row r="336" customFormat="false" ht="15.75" hidden="false" customHeight="false" outlineLevel="0" collapsed="false">
      <c r="A336" s="204"/>
    </row>
    <row r="337" customFormat="false" ht="15.75" hidden="false" customHeight="false" outlineLevel="0" collapsed="false">
      <c r="A337" s="204"/>
    </row>
    <row r="338" customFormat="false" ht="15.75" hidden="false" customHeight="false" outlineLevel="0" collapsed="false">
      <c r="A338" s="204"/>
    </row>
    <row r="339" customFormat="false" ht="15.75" hidden="false" customHeight="false" outlineLevel="0" collapsed="false">
      <c r="A339" s="204"/>
    </row>
    <row r="340" customFormat="false" ht="15.75" hidden="false" customHeight="false" outlineLevel="0" collapsed="false">
      <c r="A340" s="204"/>
    </row>
    <row r="341" customFormat="false" ht="15.75" hidden="false" customHeight="false" outlineLevel="0" collapsed="false">
      <c r="A341" s="204"/>
    </row>
    <row r="342" customFormat="false" ht="15.75" hidden="false" customHeight="false" outlineLevel="0" collapsed="false">
      <c r="A342" s="204"/>
    </row>
    <row r="343" customFormat="false" ht="15.75" hidden="false" customHeight="false" outlineLevel="0" collapsed="false">
      <c r="A343" s="204"/>
    </row>
    <row r="344" customFormat="false" ht="15.75" hidden="false" customHeight="false" outlineLevel="0" collapsed="false">
      <c r="A344" s="204"/>
    </row>
    <row r="345" customFormat="false" ht="15.75" hidden="false" customHeight="false" outlineLevel="0" collapsed="false">
      <c r="A345" s="204"/>
    </row>
    <row r="346" customFormat="false" ht="15.75" hidden="false" customHeight="false" outlineLevel="0" collapsed="false">
      <c r="A346" s="204"/>
    </row>
    <row r="347" customFormat="false" ht="15.75" hidden="false" customHeight="false" outlineLevel="0" collapsed="false">
      <c r="A347" s="204"/>
    </row>
    <row r="348" customFormat="false" ht="15.75" hidden="false" customHeight="false" outlineLevel="0" collapsed="false">
      <c r="A348" s="204"/>
    </row>
    <row r="349" customFormat="false" ht="15.75" hidden="false" customHeight="false" outlineLevel="0" collapsed="false">
      <c r="A349" s="204"/>
    </row>
    <row r="350" customFormat="false" ht="15.75" hidden="false" customHeight="false" outlineLevel="0" collapsed="false">
      <c r="A350" s="204"/>
    </row>
    <row r="351" customFormat="false" ht="15.75" hidden="false" customHeight="false" outlineLevel="0" collapsed="false">
      <c r="A351" s="204"/>
    </row>
    <row r="352" customFormat="false" ht="15.75" hidden="false" customHeight="false" outlineLevel="0" collapsed="false">
      <c r="A352" s="204"/>
    </row>
    <row r="353" customFormat="false" ht="15.75" hidden="false" customHeight="false" outlineLevel="0" collapsed="false">
      <c r="A353" s="204"/>
    </row>
    <row r="354" customFormat="false" ht="15.75" hidden="false" customHeight="false" outlineLevel="0" collapsed="false">
      <c r="A354" s="204"/>
    </row>
    <row r="355" customFormat="false" ht="15.75" hidden="false" customHeight="false" outlineLevel="0" collapsed="false">
      <c r="A355" s="204"/>
    </row>
    <row r="356" customFormat="false" ht="15.75" hidden="false" customHeight="false" outlineLevel="0" collapsed="false">
      <c r="A356" s="204"/>
    </row>
    <row r="357" customFormat="false" ht="15.75" hidden="false" customHeight="false" outlineLevel="0" collapsed="false">
      <c r="A357" s="204"/>
    </row>
    <row r="358" customFormat="false" ht="15.75" hidden="false" customHeight="false" outlineLevel="0" collapsed="false">
      <c r="A358" s="204"/>
    </row>
    <row r="359" customFormat="false" ht="15.75" hidden="false" customHeight="false" outlineLevel="0" collapsed="false">
      <c r="A359" s="204"/>
    </row>
    <row r="360" customFormat="false" ht="15.75" hidden="false" customHeight="false" outlineLevel="0" collapsed="false">
      <c r="A360" s="204"/>
    </row>
    <row r="361" customFormat="false" ht="15.75" hidden="false" customHeight="false" outlineLevel="0" collapsed="false">
      <c r="A361" s="204"/>
    </row>
    <row r="362" customFormat="false" ht="15.75" hidden="false" customHeight="false" outlineLevel="0" collapsed="false">
      <c r="A362" s="204"/>
    </row>
    <row r="363" customFormat="false" ht="15.75" hidden="false" customHeight="false" outlineLevel="0" collapsed="false">
      <c r="A363" s="204"/>
    </row>
    <row r="364" customFormat="false" ht="15.75" hidden="false" customHeight="false" outlineLevel="0" collapsed="false">
      <c r="A364" s="204"/>
    </row>
    <row r="365" customFormat="false" ht="15.75" hidden="false" customHeight="false" outlineLevel="0" collapsed="false">
      <c r="A365" s="204"/>
    </row>
    <row r="366" customFormat="false" ht="15.75" hidden="false" customHeight="false" outlineLevel="0" collapsed="false">
      <c r="A366" s="204"/>
    </row>
    <row r="367" customFormat="false" ht="15.75" hidden="false" customHeight="false" outlineLevel="0" collapsed="false">
      <c r="A367" s="204"/>
    </row>
    <row r="368" customFormat="false" ht="15.75" hidden="false" customHeight="false" outlineLevel="0" collapsed="false">
      <c r="A368" s="204"/>
    </row>
    <row r="369" customFormat="false" ht="15.75" hidden="false" customHeight="false" outlineLevel="0" collapsed="false">
      <c r="A369" s="204"/>
    </row>
    <row r="370" customFormat="false" ht="15.75" hidden="false" customHeight="false" outlineLevel="0" collapsed="false">
      <c r="A370" s="204"/>
    </row>
    <row r="371" customFormat="false" ht="15.75" hidden="false" customHeight="false" outlineLevel="0" collapsed="false">
      <c r="A371" s="204"/>
    </row>
    <row r="372" customFormat="false" ht="15.75" hidden="false" customHeight="false" outlineLevel="0" collapsed="false">
      <c r="A372" s="204"/>
    </row>
    <row r="373" customFormat="false" ht="15.75" hidden="false" customHeight="false" outlineLevel="0" collapsed="false">
      <c r="A373" s="204"/>
    </row>
    <row r="374" customFormat="false" ht="15.75" hidden="false" customHeight="false" outlineLevel="0" collapsed="false">
      <c r="A374" s="204"/>
    </row>
    <row r="375" customFormat="false" ht="15.75" hidden="false" customHeight="false" outlineLevel="0" collapsed="false">
      <c r="A375" s="204"/>
    </row>
    <row r="376" customFormat="false" ht="15.75" hidden="false" customHeight="false" outlineLevel="0" collapsed="false">
      <c r="A376" s="204"/>
    </row>
    <row r="377" customFormat="false" ht="15.75" hidden="false" customHeight="false" outlineLevel="0" collapsed="false">
      <c r="A377" s="204"/>
    </row>
    <row r="378" customFormat="false" ht="15.75" hidden="false" customHeight="false" outlineLevel="0" collapsed="false">
      <c r="A378" s="204"/>
    </row>
    <row r="379" customFormat="false" ht="15.75" hidden="false" customHeight="false" outlineLevel="0" collapsed="false">
      <c r="A379" s="204"/>
    </row>
    <row r="380" customFormat="false" ht="15.75" hidden="false" customHeight="false" outlineLevel="0" collapsed="false">
      <c r="A380" s="204"/>
    </row>
    <row r="381" customFormat="false" ht="15.75" hidden="false" customHeight="false" outlineLevel="0" collapsed="false">
      <c r="A381" s="204"/>
    </row>
    <row r="382" customFormat="false" ht="15.75" hidden="false" customHeight="false" outlineLevel="0" collapsed="false">
      <c r="A382" s="204"/>
    </row>
    <row r="383" customFormat="false" ht="15.75" hidden="false" customHeight="false" outlineLevel="0" collapsed="false">
      <c r="A383" s="204"/>
    </row>
    <row r="384" customFormat="false" ht="15.75" hidden="false" customHeight="false" outlineLevel="0" collapsed="false">
      <c r="A384" s="204"/>
    </row>
    <row r="385" customFormat="false" ht="15.75" hidden="false" customHeight="false" outlineLevel="0" collapsed="false">
      <c r="A385" s="204"/>
    </row>
    <row r="386" customFormat="false" ht="15.75" hidden="false" customHeight="false" outlineLevel="0" collapsed="false">
      <c r="A386" s="204"/>
    </row>
    <row r="387" customFormat="false" ht="15.75" hidden="false" customHeight="false" outlineLevel="0" collapsed="false">
      <c r="A387" s="204"/>
    </row>
    <row r="388" customFormat="false" ht="15.75" hidden="false" customHeight="false" outlineLevel="0" collapsed="false">
      <c r="A388" s="204"/>
    </row>
    <row r="389" customFormat="false" ht="15.75" hidden="false" customHeight="false" outlineLevel="0" collapsed="false">
      <c r="A389" s="204"/>
    </row>
    <row r="390" customFormat="false" ht="15.75" hidden="false" customHeight="false" outlineLevel="0" collapsed="false">
      <c r="A390" s="204"/>
    </row>
    <row r="391" customFormat="false" ht="15.75" hidden="false" customHeight="false" outlineLevel="0" collapsed="false">
      <c r="A391" s="204"/>
    </row>
    <row r="392" customFormat="false" ht="15.75" hidden="false" customHeight="false" outlineLevel="0" collapsed="false">
      <c r="A392" s="204"/>
    </row>
    <row r="393" customFormat="false" ht="15.75" hidden="false" customHeight="false" outlineLevel="0" collapsed="false">
      <c r="A393" s="204"/>
    </row>
    <row r="394" customFormat="false" ht="15.75" hidden="false" customHeight="false" outlineLevel="0" collapsed="false">
      <c r="A394" s="204"/>
    </row>
    <row r="395" customFormat="false" ht="15.75" hidden="false" customHeight="false" outlineLevel="0" collapsed="false">
      <c r="A395" s="204"/>
    </row>
    <row r="396" customFormat="false" ht="15.75" hidden="false" customHeight="false" outlineLevel="0" collapsed="false">
      <c r="A396" s="204"/>
    </row>
    <row r="397" customFormat="false" ht="15.75" hidden="false" customHeight="false" outlineLevel="0" collapsed="false">
      <c r="A397" s="204"/>
    </row>
    <row r="398" customFormat="false" ht="15.75" hidden="false" customHeight="false" outlineLevel="0" collapsed="false">
      <c r="A398" s="204"/>
    </row>
    <row r="399" customFormat="false" ht="15.75" hidden="false" customHeight="false" outlineLevel="0" collapsed="false">
      <c r="A399" s="204"/>
    </row>
    <row r="400" customFormat="false" ht="15.75" hidden="false" customHeight="false" outlineLevel="0" collapsed="false">
      <c r="A400" s="204"/>
    </row>
    <row r="401" customFormat="false" ht="15.75" hidden="false" customHeight="false" outlineLevel="0" collapsed="false">
      <c r="A401" s="204"/>
    </row>
    <row r="402" customFormat="false" ht="15.75" hidden="false" customHeight="false" outlineLevel="0" collapsed="false">
      <c r="A402" s="204"/>
    </row>
    <row r="403" customFormat="false" ht="15.75" hidden="false" customHeight="false" outlineLevel="0" collapsed="false">
      <c r="A403" s="204"/>
    </row>
    <row r="404" customFormat="false" ht="15.75" hidden="false" customHeight="false" outlineLevel="0" collapsed="false">
      <c r="A404" s="204"/>
    </row>
    <row r="405" customFormat="false" ht="15.75" hidden="false" customHeight="false" outlineLevel="0" collapsed="false">
      <c r="A405" s="204"/>
    </row>
    <row r="406" customFormat="false" ht="15.75" hidden="false" customHeight="false" outlineLevel="0" collapsed="false">
      <c r="A406" s="204"/>
    </row>
    <row r="407" customFormat="false" ht="15.75" hidden="false" customHeight="false" outlineLevel="0" collapsed="false">
      <c r="A407" s="204"/>
    </row>
    <row r="408" customFormat="false" ht="15.75" hidden="false" customHeight="false" outlineLevel="0" collapsed="false">
      <c r="A408" s="204"/>
    </row>
    <row r="409" customFormat="false" ht="15.75" hidden="false" customHeight="false" outlineLevel="0" collapsed="false">
      <c r="A409" s="204"/>
    </row>
    <row r="410" customFormat="false" ht="15.75" hidden="false" customHeight="false" outlineLevel="0" collapsed="false">
      <c r="A410" s="204"/>
    </row>
    <row r="411" customFormat="false" ht="15.75" hidden="false" customHeight="false" outlineLevel="0" collapsed="false">
      <c r="A411" s="204"/>
    </row>
    <row r="412" customFormat="false" ht="15.75" hidden="false" customHeight="false" outlineLevel="0" collapsed="false">
      <c r="A412" s="204"/>
    </row>
    <row r="413" customFormat="false" ht="15.75" hidden="false" customHeight="false" outlineLevel="0" collapsed="false">
      <c r="A413" s="204"/>
    </row>
    <row r="414" customFormat="false" ht="15.75" hidden="false" customHeight="false" outlineLevel="0" collapsed="false">
      <c r="A414" s="204"/>
    </row>
    <row r="415" customFormat="false" ht="15.75" hidden="false" customHeight="false" outlineLevel="0" collapsed="false">
      <c r="A415" s="204"/>
    </row>
    <row r="416" customFormat="false" ht="15.75" hidden="false" customHeight="false" outlineLevel="0" collapsed="false">
      <c r="A416" s="204"/>
    </row>
    <row r="417" customFormat="false" ht="15.75" hidden="false" customHeight="false" outlineLevel="0" collapsed="false">
      <c r="A417" s="204"/>
    </row>
    <row r="418" customFormat="false" ht="15.75" hidden="false" customHeight="false" outlineLevel="0" collapsed="false">
      <c r="A418" s="204"/>
    </row>
    <row r="419" customFormat="false" ht="15.75" hidden="false" customHeight="false" outlineLevel="0" collapsed="false">
      <c r="A419" s="204"/>
    </row>
    <row r="420" customFormat="false" ht="15.75" hidden="false" customHeight="false" outlineLevel="0" collapsed="false">
      <c r="A420" s="204"/>
    </row>
    <row r="421" customFormat="false" ht="15.75" hidden="false" customHeight="false" outlineLevel="0" collapsed="false">
      <c r="A421" s="204"/>
    </row>
    <row r="422" customFormat="false" ht="15.75" hidden="false" customHeight="false" outlineLevel="0" collapsed="false">
      <c r="A422" s="204"/>
    </row>
    <row r="423" customFormat="false" ht="15.75" hidden="false" customHeight="false" outlineLevel="0" collapsed="false">
      <c r="A423" s="204"/>
    </row>
    <row r="424" customFormat="false" ht="15.75" hidden="false" customHeight="false" outlineLevel="0" collapsed="false">
      <c r="A424" s="204"/>
    </row>
    <row r="425" customFormat="false" ht="15.75" hidden="false" customHeight="false" outlineLevel="0" collapsed="false">
      <c r="A425" s="204"/>
    </row>
    <row r="426" customFormat="false" ht="15.75" hidden="false" customHeight="false" outlineLevel="0" collapsed="false">
      <c r="A426" s="204"/>
    </row>
    <row r="427" customFormat="false" ht="15.75" hidden="false" customHeight="false" outlineLevel="0" collapsed="false">
      <c r="A427" s="204"/>
    </row>
    <row r="428" customFormat="false" ht="15.75" hidden="false" customHeight="false" outlineLevel="0" collapsed="false">
      <c r="A428" s="204"/>
    </row>
    <row r="429" customFormat="false" ht="15.75" hidden="false" customHeight="false" outlineLevel="0" collapsed="false">
      <c r="A429" s="204"/>
    </row>
    <row r="430" customFormat="false" ht="15.75" hidden="false" customHeight="false" outlineLevel="0" collapsed="false">
      <c r="A430" s="204"/>
    </row>
    <row r="431" customFormat="false" ht="15.75" hidden="false" customHeight="false" outlineLevel="0" collapsed="false">
      <c r="A431" s="204"/>
    </row>
    <row r="432" customFormat="false" ht="15.75" hidden="false" customHeight="false" outlineLevel="0" collapsed="false">
      <c r="A432" s="204"/>
    </row>
    <row r="433" customFormat="false" ht="15.75" hidden="false" customHeight="false" outlineLevel="0" collapsed="false">
      <c r="A433" s="204"/>
    </row>
    <row r="434" customFormat="false" ht="15.75" hidden="false" customHeight="false" outlineLevel="0" collapsed="false">
      <c r="A434" s="204"/>
    </row>
    <row r="435" customFormat="false" ht="15.75" hidden="false" customHeight="false" outlineLevel="0" collapsed="false">
      <c r="A435" s="204"/>
    </row>
    <row r="436" customFormat="false" ht="15.75" hidden="false" customHeight="false" outlineLevel="0" collapsed="false">
      <c r="A436" s="204"/>
    </row>
    <row r="437" customFormat="false" ht="15.75" hidden="false" customHeight="false" outlineLevel="0" collapsed="false">
      <c r="A437" s="204"/>
    </row>
    <row r="438" customFormat="false" ht="15.75" hidden="false" customHeight="false" outlineLevel="0" collapsed="false">
      <c r="A438" s="204"/>
    </row>
    <row r="439" customFormat="false" ht="15.75" hidden="false" customHeight="false" outlineLevel="0" collapsed="false">
      <c r="A439" s="204"/>
    </row>
    <row r="440" customFormat="false" ht="15.75" hidden="false" customHeight="false" outlineLevel="0" collapsed="false">
      <c r="A440" s="204"/>
    </row>
    <row r="441" customFormat="false" ht="15.75" hidden="false" customHeight="false" outlineLevel="0" collapsed="false">
      <c r="A441" s="204"/>
    </row>
    <row r="442" customFormat="false" ht="15.75" hidden="false" customHeight="false" outlineLevel="0" collapsed="false">
      <c r="A442" s="204"/>
    </row>
    <row r="443" customFormat="false" ht="15.75" hidden="false" customHeight="false" outlineLevel="0" collapsed="false">
      <c r="A443" s="204"/>
    </row>
    <row r="444" customFormat="false" ht="15.75" hidden="false" customHeight="false" outlineLevel="0" collapsed="false">
      <c r="A444" s="204"/>
    </row>
    <row r="445" customFormat="false" ht="15.75" hidden="false" customHeight="false" outlineLevel="0" collapsed="false">
      <c r="A445" s="204"/>
    </row>
    <row r="446" customFormat="false" ht="15.75" hidden="false" customHeight="false" outlineLevel="0" collapsed="false">
      <c r="A446" s="204"/>
    </row>
    <row r="447" customFormat="false" ht="15.75" hidden="false" customHeight="false" outlineLevel="0" collapsed="false">
      <c r="A447" s="204"/>
    </row>
    <row r="448" customFormat="false" ht="15.75" hidden="false" customHeight="false" outlineLevel="0" collapsed="false">
      <c r="A448" s="204"/>
    </row>
    <row r="449" customFormat="false" ht="15.75" hidden="false" customHeight="false" outlineLevel="0" collapsed="false">
      <c r="A449" s="204"/>
    </row>
    <row r="450" customFormat="false" ht="15.75" hidden="false" customHeight="false" outlineLevel="0" collapsed="false">
      <c r="A450" s="204"/>
    </row>
    <row r="451" customFormat="false" ht="15.75" hidden="false" customHeight="false" outlineLevel="0" collapsed="false">
      <c r="A451" s="204"/>
    </row>
    <row r="452" customFormat="false" ht="15.75" hidden="false" customHeight="false" outlineLevel="0" collapsed="false">
      <c r="A452" s="204"/>
    </row>
    <row r="453" customFormat="false" ht="15.75" hidden="false" customHeight="false" outlineLevel="0" collapsed="false">
      <c r="A453" s="204"/>
    </row>
    <row r="454" customFormat="false" ht="15.75" hidden="false" customHeight="false" outlineLevel="0" collapsed="false">
      <c r="A454" s="204"/>
    </row>
    <row r="455" customFormat="false" ht="15.75" hidden="false" customHeight="false" outlineLevel="0" collapsed="false">
      <c r="A455" s="204"/>
    </row>
    <row r="456" customFormat="false" ht="15.75" hidden="false" customHeight="false" outlineLevel="0" collapsed="false">
      <c r="A456" s="204"/>
    </row>
    <row r="457" customFormat="false" ht="15.75" hidden="false" customHeight="false" outlineLevel="0" collapsed="false">
      <c r="A457" s="204"/>
    </row>
    <row r="458" customFormat="false" ht="15.75" hidden="false" customHeight="false" outlineLevel="0" collapsed="false">
      <c r="A458" s="204"/>
    </row>
    <row r="459" customFormat="false" ht="15.75" hidden="false" customHeight="false" outlineLevel="0" collapsed="false">
      <c r="A459" s="204"/>
    </row>
    <row r="460" customFormat="false" ht="15.75" hidden="false" customHeight="false" outlineLevel="0" collapsed="false">
      <c r="A460" s="204"/>
    </row>
    <row r="461" customFormat="false" ht="15.75" hidden="false" customHeight="false" outlineLevel="0" collapsed="false">
      <c r="A461" s="204"/>
    </row>
    <row r="462" customFormat="false" ht="15.75" hidden="false" customHeight="false" outlineLevel="0" collapsed="false">
      <c r="A462" s="204"/>
    </row>
    <row r="463" customFormat="false" ht="15.75" hidden="false" customHeight="false" outlineLevel="0" collapsed="false">
      <c r="A463" s="204"/>
    </row>
    <row r="464" customFormat="false" ht="15.75" hidden="false" customHeight="false" outlineLevel="0" collapsed="false">
      <c r="A464" s="204"/>
    </row>
    <row r="465" customFormat="false" ht="15.75" hidden="false" customHeight="false" outlineLevel="0" collapsed="false">
      <c r="A465" s="204"/>
    </row>
    <row r="466" customFormat="false" ht="15.75" hidden="false" customHeight="false" outlineLevel="0" collapsed="false">
      <c r="A466" s="204"/>
    </row>
    <row r="467" customFormat="false" ht="15.75" hidden="false" customHeight="false" outlineLevel="0" collapsed="false">
      <c r="A467" s="204"/>
    </row>
    <row r="468" customFormat="false" ht="15.75" hidden="false" customHeight="false" outlineLevel="0" collapsed="false">
      <c r="A468" s="204"/>
    </row>
    <row r="469" customFormat="false" ht="15.75" hidden="false" customHeight="false" outlineLevel="0" collapsed="false">
      <c r="A469" s="204"/>
    </row>
    <row r="470" customFormat="false" ht="15.75" hidden="false" customHeight="false" outlineLevel="0" collapsed="false">
      <c r="A470" s="204"/>
    </row>
    <row r="471" customFormat="false" ht="15.75" hidden="false" customHeight="false" outlineLevel="0" collapsed="false">
      <c r="A471" s="204"/>
    </row>
    <row r="472" customFormat="false" ht="15.75" hidden="false" customHeight="false" outlineLevel="0" collapsed="false">
      <c r="A472" s="204"/>
    </row>
    <row r="473" customFormat="false" ht="15.75" hidden="false" customHeight="false" outlineLevel="0" collapsed="false">
      <c r="A473" s="204"/>
    </row>
    <row r="474" customFormat="false" ht="15.75" hidden="false" customHeight="false" outlineLevel="0" collapsed="false">
      <c r="A474" s="204"/>
    </row>
    <row r="475" customFormat="false" ht="15.75" hidden="false" customHeight="false" outlineLevel="0" collapsed="false">
      <c r="A475" s="204"/>
    </row>
    <row r="476" customFormat="false" ht="15.75" hidden="false" customHeight="false" outlineLevel="0" collapsed="false">
      <c r="A476" s="204"/>
    </row>
    <row r="477" customFormat="false" ht="15.75" hidden="false" customHeight="false" outlineLevel="0" collapsed="false">
      <c r="A477" s="204"/>
    </row>
    <row r="478" customFormat="false" ht="15.75" hidden="false" customHeight="false" outlineLevel="0" collapsed="false">
      <c r="A478" s="204"/>
    </row>
    <row r="479" customFormat="false" ht="15.75" hidden="false" customHeight="false" outlineLevel="0" collapsed="false">
      <c r="A479" s="204"/>
    </row>
    <row r="480" customFormat="false" ht="15.75" hidden="false" customHeight="false" outlineLevel="0" collapsed="false">
      <c r="A480" s="204"/>
    </row>
    <row r="481" customFormat="false" ht="15.75" hidden="false" customHeight="false" outlineLevel="0" collapsed="false">
      <c r="A481" s="204"/>
    </row>
    <row r="482" customFormat="false" ht="15.75" hidden="false" customHeight="false" outlineLevel="0" collapsed="false">
      <c r="A482" s="204"/>
    </row>
    <row r="483" customFormat="false" ht="15.75" hidden="false" customHeight="false" outlineLevel="0" collapsed="false">
      <c r="A483" s="204"/>
    </row>
    <row r="484" customFormat="false" ht="15.75" hidden="false" customHeight="false" outlineLevel="0" collapsed="false">
      <c r="A484" s="204"/>
    </row>
    <row r="485" customFormat="false" ht="15.75" hidden="false" customHeight="false" outlineLevel="0" collapsed="false">
      <c r="A485" s="204"/>
    </row>
    <row r="486" customFormat="false" ht="15.75" hidden="false" customHeight="false" outlineLevel="0" collapsed="false">
      <c r="A486" s="204"/>
    </row>
    <row r="487" customFormat="false" ht="15.75" hidden="false" customHeight="false" outlineLevel="0" collapsed="false">
      <c r="A487" s="204"/>
    </row>
    <row r="488" customFormat="false" ht="15.75" hidden="false" customHeight="false" outlineLevel="0" collapsed="false">
      <c r="A488" s="204"/>
    </row>
    <row r="489" customFormat="false" ht="15.75" hidden="false" customHeight="false" outlineLevel="0" collapsed="false">
      <c r="A489" s="204"/>
    </row>
    <row r="490" customFormat="false" ht="15.75" hidden="false" customHeight="false" outlineLevel="0" collapsed="false">
      <c r="A490" s="204"/>
    </row>
    <row r="491" customFormat="false" ht="15.75" hidden="false" customHeight="false" outlineLevel="0" collapsed="false">
      <c r="A491" s="204"/>
    </row>
    <row r="492" customFormat="false" ht="15.75" hidden="false" customHeight="false" outlineLevel="0" collapsed="false">
      <c r="A492" s="204"/>
    </row>
    <row r="493" customFormat="false" ht="15.75" hidden="false" customHeight="false" outlineLevel="0" collapsed="false">
      <c r="A493" s="204"/>
    </row>
    <row r="494" customFormat="false" ht="15.75" hidden="false" customHeight="false" outlineLevel="0" collapsed="false">
      <c r="A494" s="204"/>
    </row>
    <row r="495" customFormat="false" ht="15.75" hidden="false" customHeight="false" outlineLevel="0" collapsed="false">
      <c r="A495" s="204"/>
    </row>
    <row r="496" customFormat="false" ht="15.75" hidden="false" customHeight="false" outlineLevel="0" collapsed="false">
      <c r="A496" s="204"/>
    </row>
    <row r="497" customFormat="false" ht="15.75" hidden="false" customHeight="false" outlineLevel="0" collapsed="false">
      <c r="A497" s="204"/>
    </row>
    <row r="498" customFormat="false" ht="15.75" hidden="false" customHeight="false" outlineLevel="0" collapsed="false">
      <c r="A498" s="204"/>
    </row>
    <row r="499" customFormat="false" ht="15.75" hidden="false" customHeight="false" outlineLevel="0" collapsed="false">
      <c r="A499" s="204"/>
    </row>
    <row r="500" customFormat="false" ht="15.75" hidden="false" customHeight="false" outlineLevel="0" collapsed="false">
      <c r="A500" s="204"/>
    </row>
    <row r="501" customFormat="false" ht="15.75" hidden="false" customHeight="false" outlineLevel="0" collapsed="false">
      <c r="A501" s="204"/>
    </row>
    <row r="502" customFormat="false" ht="15.75" hidden="false" customHeight="false" outlineLevel="0" collapsed="false">
      <c r="A502" s="204"/>
    </row>
    <row r="503" customFormat="false" ht="15.75" hidden="false" customHeight="false" outlineLevel="0" collapsed="false">
      <c r="A503" s="204"/>
    </row>
    <row r="504" customFormat="false" ht="15.75" hidden="false" customHeight="false" outlineLevel="0" collapsed="false">
      <c r="A504" s="204"/>
    </row>
    <row r="505" customFormat="false" ht="15.75" hidden="false" customHeight="false" outlineLevel="0" collapsed="false">
      <c r="A505" s="204"/>
    </row>
    <row r="506" customFormat="false" ht="15.75" hidden="false" customHeight="false" outlineLevel="0" collapsed="false">
      <c r="A506" s="204"/>
    </row>
    <row r="507" customFormat="false" ht="15.75" hidden="false" customHeight="false" outlineLevel="0" collapsed="false">
      <c r="A507" s="204"/>
    </row>
    <row r="508" customFormat="false" ht="15.75" hidden="false" customHeight="false" outlineLevel="0" collapsed="false">
      <c r="A508" s="204"/>
    </row>
    <row r="509" customFormat="false" ht="15.75" hidden="false" customHeight="false" outlineLevel="0" collapsed="false">
      <c r="A509" s="204"/>
    </row>
    <row r="510" customFormat="false" ht="15.75" hidden="false" customHeight="false" outlineLevel="0" collapsed="false">
      <c r="A510" s="204"/>
    </row>
    <row r="511" customFormat="false" ht="15.75" hidden="false" customHeight="false" outlineLevel="0" collapsed="false">
      <c r="A511" s="204"/>
    </row>
    <row r="512" customFormat="false" ht="15.75" hidden="false" customHeight="false" outlineLevel="0" collapsed="false">
      <c r="A512" s="204"/>
    </row>
    <row r="513" customFormat="false" ht="15.75" hidden="false" customHeight="false" outlineLevel="0" collapsed="false">
      <c r="A513" s="204"/>
    </row>
    <row r="514" customFormat="false" ht="15.75" hidden="false" customHeight="false" outlineLevel="0" collapsed="false">
      <c r="A514" s="204"/>
    </row>
    <row r="515" customFormat="false" ht="15.75" hidden="false" customHeight="false" outlineLevel="0" collapsed="false">
      <c r="A515" s="204"/>
    </row>
    <row r="516" customFormat="false" ht="15.75" hidden="false" customHeight="false" outlineLevel="0" collapsed="false">
      <c r="A516" s="204"/>
    </row>
    <row r="517" customFormat="false" ht="15.75" hidden="false" customHeight="false" outlineLevel="0" collapsed="false">
      <c r="A517" s="204"/>
    </row>
    <row r="518" customFormat="false" ht="15.75" hidden="false" customHeight="false" outlineLevel="0" collapsed="false">
      <c r="A518" s="204"/>
    </row>
    <row r="519" customFormat="false" ht="15.75" hidden="false" customHeight="false" outlineLevel="0" collapsed="false">
      <c r="A519" s="204"/>
    </row>
    <row r="520" customFormat="false" ht="15.75" hidden="false" customHeight="false" outlineLevel="0" collapsed="false">
      <c r="A520" s="204"/>
    </row>
    <row r="521" customFormat="false" ht="15.75" hidden="false" customHeight="false" outlineLevel="0" collapsed="false">
      <c r="A521" s="204"/>
    </row>
    <row r="522" customFormat="false" ht="15.75" hidden="false" customHeight="false" outlineLevel="0" collapsed="false">
      <c r="A522" s="204"/>
    </row>
    <row r="523" customFormat="false" ht="15.75" hidden="false" customHeight="false" outlineLevel="0" collapsed="false">
      <c r="A523" s="204"/>
    </row>
    <row r="524" customFormat="false" ht="15.75" hidden="false" customHeight="false" outlineLevel="0" collapsed="false">
      <c r="A524" s="204"/>
    </row>
    <row r="525" customFormat="false" ht="15.75" hidden="false" customHeight="false" outlineLevel="0" collapsed="false">
      <c r="A525" s="204"/>
    </row>
    <row r="526" customFormat="false" ht="15.75" hidden="false" customHeight="false" outlineLevel="0" collapsed="false">
      <c r="A526" s="204"/>
    </row>
    <row r="527" customFormat="false" ht="15.75" hidden="false" customHeight="false" outlineLevel="0" collapsed="false">
      <c r="A527" s="204"/>
    </row>
    <row r="528" customFormat="false" ht="15.75" hidden="false" customHeight="false" outlineLevel="0" collapsed="false">
      <c r="A528" s="204"/>
    </row>
    <row r="529" customFormat="false" ht="15.75" hidden="false" customHeight="false" outlineLevel="0" collapsed="false">
      <c r="A529" s="204"/>
    </row>
    <row r="530" customFormat="false" ht="15.75" hidden="false" customHeight="false" outlineLevel="0" collapsed="false">
      <c r="A530" s="204"/>
    </row>
    <row r="531" customFormat="false" ht="15.75" hidden="false" customHeight="false" outlineLevel="0" collapsed="false">
      <c r="A531" s="204"/>
    </row>
    <row r="532" customFormat="false" ht="15.75" hidden="false" customHeight="false" outlineLevel="0" collapsed="false">
      <c r="A532" s="204"/>
    </row>
    <row r="533" customFormat="false" ht="15.75" hidden="false" customHeight="false" outlineLevel="0" collapsed="false">
      <c r="A533" s="204"/>
    </row>
    <row r="534" customFormat="false" ht="15.75" hidden="false" customHeight="false" outlineLevel="0" collapsed="false">
      <c r="A534" s="204"/>
    </row>
    <row r="535" customFormat="false" ht="15.75" hidden="false" customHeight="false" outlineLevel="0" collapsed="false">
      <c r="A535" s="204"/>
    </row>
    <row r="536" customFormat="false" ht="15.75" hidden="false" customHeight="false" outlineLevel="0" collapsed="false">
      <c r="A536" s="204"/>
    </row>
    <row r="537" customFormat="false" ht="15.75" hidden="false" customHeight="false" outlineLevel="0" collapsed="false">
      <c r="A537" s="204"/>
    </row>
    <row r="538" customFormat="false" ht="15.75" hidden="false" customHeight="false" outlineLevel="0" collapsed="false">
      <c r="A538" s="204"/>
    </row>
    <row r="539" customFormat="false" ht="15.75" hidden="false" customHeight="false" outlineLevel="0" collapsed="false">
      <c r="A539" s="204"/>
    </row>
    <row r="540" customFormat="false" ht="15.75" hidden="false" customHeight="false" outlineLevel="0" collapsed="false">
      <c r="A540" s="204"/>
    </row>
    <row r="541" customFormat="false" ht="15.75" hidden="false" customHeight="false" outlineLevel="0" collapsed="false">
      <c r="A541" s="204"/>
    </row>
    <row r="542" customFormat="false" ht="15.75" hidden="false" customHeight="false" outlineLevel="0" collapsed="false">
      <c r="A542" s="204"/>
    </row>
    <row r="543" customFormat="false" ht="15.75" hidden="false" customHeight="false" outlineLevel="0" collapsed="false">
      <c r="A543" s="204"/>
    </row>
    <row r="544" customFormat="false" ht="15.75" hidden="false" customHeight="false" outlineLevel="0" collapsed="false">
      <c r="A544" s="204"/>
    </row>
    <row r="545" customFormat="false" ht="15.75" hidden="false" customHeight="false" outlineLevel="0" collapsed="false">
      <c r="A545" s="204"/>
    </row>
    <row r="546" customFormat="false" ht="15.75" hidden="false" customHeight="false" outlineLevel="0" collapsed="false">
      <c r="A546" s="204"/>
    </row>
    <row r="547" customFormat="false" ht="15.75" hidden="false" customHeight="false" outlineLevel="0" collapsed="false">
      <c r="A547" s="204"/>
    </row>
    <row r="548" customFormat="false" ht="15.75" hidden="false" customHeight="false" outlineLevel="0" collapsed="false">
      <c r="A548" s="204"/>
    </row>
    <row r="549" customFormat="false" ht="15.75" hidden="false" customHeight="false" outlineLevel="0" collapsed="false">
      <c r="A549" s="204"/>
    </row>
    <row r="550" customFormat="false" ht="15.75" hidden="false" customHeight="false" outlineLevel="0" collapsed="false">
      <c r="A550" s="204"/>
    </row>
    <row r="551" customFormat="false" ht="15.75" hidden="false" customHeight="false" outlineLevel="0" collapsed="false">
      <c r="A551" s="204"/>
    </row>
    <row r="552" customFormat="false" ht="15.75" hidden="false" customHeight="false" outlineLevel="0" collapsed="false">
      <c r="A552" s="204"/>
    </row>
    <row r="553" customFormat="false" ht="15.75" hidden="false" customHeight="false" outlineLevel="0" collapsed="false">
      <c r="A553" s="204"/>
    </row>
    <row r="554" customFormat="false" ht="15.75" hidden="false" customHeight="false" outlineLevel="0" collapsed="false">
      <c r="A554" s="204"/>
    </row>
    <row r="555" customFormat="false" ht="15.75" hidden="false" customHeight="false" outlineLevel="0" collapsed="false">
      <c r="A555" s="204"/>
    </row>
    <row r="556" customFormat="false" ht="15.75" hidden="false" customHeight="false" outlineLevel="0" collapsed="false">
      <c r="A556" s="204"/>
    </row>
    <row r="557" customFormat="false" ht="15.75" hidden="false" customHeight="false" outlineLevel="0" collapsed="false">
      <c r="A557" s="204"/>
    </row>
    <row r="558" customFormat="false" ht="15.75" hidden="false" customHeight="false" outlineLevel="0" collapsed="false">
      <c r="A558" s="204"/>
    </row>
    <row r="559" customFormat="false" ht="15.75" hidden="false" customHeight="false" outlineLevel="0" collapsed="false">
      <c r="A559" s="204"/>
    </row>
    <row r="560" customFormat="false" ht="15.75" hidden="false" customHeight="false" outlineLevel="0" collapsed="false">
      <c r="A560" s="204"/>
    </row>
    <row r="561" customFormat="false" ht="15.75" hidden="false" customHeight="false" outlineLevel="0" collapsed="false">
      <c r="A561" s="204"/>
    </row>
    <row r="562" customFormat="false" ht="15.75" hidden="false" customHeight="false" outlineLevel="0" collapsed="false">
      <c r="A562" s="204"/>
    </row>
    <row r="563" customFormat="false" ht="15.75" hidden="false" customHeight="false" outlineLevel="0" collapsed="false">
      <c r="A563" s="204"/>
    </row>
    <row r="564" customFormat="false" ht="15.75" hidden="false" customHeight="false" outlineLevel="0" collapsed="false">
      <c r="A564" s="204"/>
    </row>
    <row r="565" customFormat="false" ht="15.75" hidden="false" customHeight="false" outlineLevel="0" collapsed="false">
      <c r="A565" s="204"/>
    </row>
    <row r="566" customFormat="false" ht="15.75" hidden="false" customHeight="false" outlineLevel="0" collapsed="false">
      <c r="A566" s="204"/>
    </row>
    <row r="567" customFormat="false" ht="15.75" hidden="false" customHeight="false" outlineLevel="0" collapsed="false">
      <c r="A567" s="204"/>
    </row>
    <row r="568" customFormat="false" ht="15.75" hidden="false" customHeight="false" outlineLevel="0" collapsed="false">
      <c r="A568" s="204"/>
    </row>
    <row r="569" customFormat="false" ht="15.75" hidden="false" customHeight="false" outlineLevel="0" collapsed="false">
      <c r="A569" s="204"/>
    </row>
    <row r="570" customFormat="false" ht="15.75" hidden="false" customHeight="false" outlineLevel="0" collapsed="false">
      <c r="A570" s="204"/>
    </row>
    <row r="571" customFormat="false" ht="15.75" hidden="false" customHeight="false" outlineLevel="0" collapsed="false">
      <c r="A571" s="204"/>
    </row>
    <row r="572" customFormat="false" ht="15.75" hidden="false" customHeight="false" outlineLevel="0" collapsed="false">
      <c r="A572" s="204"/>
    </row>
    <row r="573" customFormat="false" ht="15.75" hidden="false" customHeight="false" outlineLevel="0" collapsed="false">
      <c r="A573" s="204"/>
    </row>
    <row r="574" customFormat="false" ht="15.75" hidden="false" customHeight="false" outlineLevel="0" collapsed="false">
      <c r="A574" s="204"/>
    </row>
    <row r="575" customFormat="false" ht="15.75" hidden="false" customHeight="false" outlineLevel="0" collapsed="false">
      <c r="A575" s="204"/>
    </row>
    <row r="576" customFormat="false" ht="15.75" hidden="false" customHeight="false" outlineLevel="0" collapsed="false">
      <c r="A576" s="204"/>
    </row>
    <row r="577" customFormat="false" ht="15.75" hidden="false" customHeight="false" outlineLevel="0" collapsed="false">
      <c r="A577" s="204"/>
    </row>
    <row r="578" customFormat="false" ht="15.75" hidden="false" customHeight="false" outlineLevel="0" collapsed="false">
      <c r="A578" s="204"/>
    </row>
    <row r="579" customFormat="false" ht="15.75" hidden="false" customHeight="false" outlineLevel="0" collapsed="false">
      <c r="A579" s="204"/>
    </row>
    <row r="580" customFormat="false" ht="15.75" hidden="false" customHeight="false" outlineLevel="0" collapsed="false">
      <c r="A580" s="204"/>
    </row>
    <row r="581" customFormat="false" ht="15.75" hidden="false" customHeight="false" outlineLevel="0" collapsed="false">
      <c r="A581" s="204"/>
    </row>
    <row r="582" customFormat="false" ht="15.75" hidden="false" customHeight="false" outlineLevel="0" collapsed="false">
      <c r="A582" s="204"/>
    </row>
    <row r="583" customFormat="false" ht="15.75" hidden="false" customHeight="false" outlineLevel="0" collapsed="false">
      <c r="A583" s="204"/>
    </row>
    <row r="584" customFormat="false" ht="15.75" hidden="false" customHeight="false" outlineLevel="0" collapsed="false">
      <c r="A584" s="204"/>
    </row>
    <row r="585" customFormat="false" ht="15.75" hidden="false" customHeight="false" outlineLevel="0" collapsed="false">
      <c r="A585" s="204"/>
    </row>
    <row r="586" customFormat="false" ht="15.75" hidden="false" customHeight="false" outlineLevel="0" collapsed="false">
      <c r="A586" s="204"/>
    </row>
    <row r="587" customFormat="false" ht="15.75" hidden="false" customHeight="false" outlineLevel="0" collapsed="false">
      <c r="A587" s="204"/>
    </row>
    <row r="588" customFormat="false" ht="15.75" hidden="false" customHeight="false" outlineLevel="0" collapsed="false">
      <c r="A588" s="204"/>
    </row>
    <row r="589" customFormat="false" ht="15.75" hidden="false" customHeight="false" outlineLevel="0" collapsed="false">
      <c r="A589" s="204"/>
    </row>
    <row r="590" customFormat="false" ht="15.75" hidden="false" customHeight="false" outlineLevel="0" collapsed="false">
      <c r="A590" s="204"/>
    </row>
    <row r="591" customFormat="false" ht="15.75" hidden="false" customHeight="false" outlineLevel="0" collapsed="false">
      <c r="A591" s="204"/>
    </row>
    <row r="592" customFormat="false" ht="15.75" hidden="false" customHeight="false" outlineLevel="0" collapsed="false">
      <c r="A592" s="204"/>
    </row>
    <row r="593" customFormat="false" ht="15.75" hidden="false" customHeight="false" outlineLevel="0" collapsed="false">
      <c r="A593" s="204"/>
    </row>
    <row r="594" customFormat="false" ht="15.75" hidden="false" customHeight="false" outlineLevel="0" collapsed="false">
      <c r="A594" s="204"/>
    </row>
    <row r="595" customFormat="false" ht="15.75" hidden="false" customHeight="false" outlineLevel="0" collapsed="false">
      <c r="A595" s="204"/>
    </row>
    <row r="596" customFormat="false" ht="15.75" hidden="false" customHeight="false" outlineLevel="0" collapsed="false">
      <c r="A596" s="204"/>
    </row>
    <row r="597" customFormat="false" ht="15.75" hidden="false" customHeight="false" outlineLevel="0" collapsed="false">
      <c r="A597" s="204"/>
    </row>
    <row r="598" customFormat="false" ht="15.75" hidden="false" customHeight="false" outlineLevel="0" collapsed="false">
      <c r="A598" s="204"/>
    </row>
    <row r="599" customFormat="false" ht="15.75" hidden="false" customHeight="false" outlineLevel="0" collapsed="false">
      <c r="A599" s="204"/>
    </row>
    <row r="600" customFormat="false" ht="15.75" hidden="false" customHeight="false" outlineLevel="0" collapsed="false">
      <c r="A600" s="204"/>
    </row>
    <row r="601" customFormat="false" ht="15.75" hidden="false" customHeight="false" outlineLevel="0" collapsed="false">
      <c r="A601" s="204"/>
    </row>
    <row r="602" customFormat="false" ht="15.75" hidden="false" customHeight="false" outlineLevel="0" collapsed="false">
      <c r="A602" s="204"/>
    </row>
    <row r="603" customFormat="false" ht="15.75" hidden="false" customHeight="false" outlineLevel="0" collapsed="false">
      <c r="A603" s="204"/>
    </row>
    <row r="604" customFormat="false" ht="15.75" hidden="false" customHeight="false" outlineLevel="0" collapsed="false">
      <c r="A604" s="204"/>
    </row>
    <row r="605" customFormat="false" ht="15.75" hidden="false" customHeight="false" outlineLevel="0" collapsed="false">
      <c r="A605" s="204"/>
    </row>
    <row r="606" customFormat="false" ht="15.75" hidden="false" customHeight="false" outlineLevel="0" collapsed="false">
      <c r="A606" s="204"/>
    </row>
    <row r="607" customFormat="false" ht="15.75" hidden="false" customHeight="false" outlineLevel="0" collapsed="false">
      <c r="A607" s="204"/>
    </row>
    <row r="608" customFormat="false" ht="15.75" hidden="false" customHeight="false" outlineLevel="0" collapsed="false">
      <c r="A608" s="204"/>
    </row>
    <row r="609" customFormat="false" ht="15.75" hidden="false" customHeight="false" outlineLevel="0" collapsed="false">
      <c r="A609" s="204"/>
    </row>
    <row r="610" customFormat="false" ht="15.75" hidden="false" customHeight="false" outlineLevel="0" collapsed="false">
      <c r="A610" s="204"/>
    </row>
    <row r="611" customFormat="false" ht="15.75" hidden="false" customHeight="false" outlineLevel="0" collapsed="false">
      <c r="A611" s="204"/>
    </row>
    <row r="612" customFormat="false" ht="15.75" hidden="false" customHeight="false" outlineLevel="0" collapsed="false">
      <c r="A612" s="204"/>
    </row>
    <row r="613" customFormat="false" ht="15.75" hidden="false" customHeight="false" outlineLevel="0" collapsed="false">
      <c r="A613" s="204"/>
    </row>
    <row r="614" customFormat="false" ht="15.75" hidden="false" customHeight="false" outlineLevel="0" collapsed="false">
      <c r="A614" s="204"/>
    </row>
    <row r="615" customFormat="false" ht="15.75" hidden="false" customHeight="false" outlineLevel="0" collapsed="false">
      <c r="A615" s="204"/>
    </row>
    <row r="616" customFormat="false" ht="15.75" hidden="false" customHeight="false" outlineLevel="0" collapsed="false">
      <c r="A616" s="204"/>
    </row>
    <row r="617" customFormat="false" ht="15.75" hidden="false" customHeight="false" outlineLevel="0" collapsed="false">
      <c r="A617" s="204"/>
    </row>
    <row r="618" customFormat="false" ht="15.75" hidden="false" customHeight="false" outlineLevel="0" collapsed="false">
      <c r="A618" s="204"/>
    </row>
    <row r="619" customFormat="false" ht="15.75" hidden="false" customHeight="false" outlineLevel="0" collapsed="false">
      <c r="A619" s="204"/>
    </row>
    <row r="620" customFormat="false" ht="15.75" hidden="false" customHeight="false" outlineLevel="0" collapsed="false">
      <c r="A620" s="204"/>
    </row>
    <row r="621" customFormat="false" ht="15.75" hidden="false" customHeight="false" outlineLevel="0" collapsed="false">
      <c r="A621" s="204"/>
    </row>
    <row r="622" customFormat="false" ht="15.75" hidden="false" customHeight="false" outlineLevel="0" collapsed="false">
      <c r="A622" s="204"/>
    </row>
    <row r="623" customFormat="false" ht="15.75" hidden="false" customHeight="false" outlineLevel="0" collapsed="false">
      <c r="A623" s="204"/>
    </row>
    <row r="624" customFormat="false" ht="15.75" hidden="false" customHeight="false" outlineLevel="0" collapsed="false">
      <c r="A624" s="204"/>
    </row>
    <row r="625" customFormat="false" ht="15.75" hidden="false" customHeight="false" outlineLevel="0" collapsed="false">
      <c r="A625" s="204"/>
    </row>
    <row r="626" customFormat="false" ht="15.75" hidden="false" customHeight="false" outlineLevel="0" collapsed="false">
      <c r="A626" s="204"/>
    </row>
    <row r="627" customFormat="false" ht="15.75" hidden="false" customHeight="false" outlineLevel="0" collapsed="false">
      <c r="A627" s="204"/>
    </row>
    <row r="628" customFormat="false" ht="15.75" hidden="false" customHeight="false" outlineLevel="0" collapsed="false">
      <c r="A628" s="204"/>
    </row>
    <row r="629" customFormat="false" ht="15.75" hidden="false" customHeight="false" outlineLevel="0" collapsed="false">
      <c r="A629" s="204"/>
    </row>
    <row r="630" customFormat="false" ht="15.75" hidden="false" customHeight="false" outlineLevel="0" collapsed="false">
      <c r="A630" s="204"/>
    </row>
    <row r="631" customFormat="false" ht="15.75" hidden="false" customHeight="false" outlineLevel="0" collapsed="false">
      <c r="A631" s="204"/>
    </row>
    <row r="632" customFormat="false" ht="15.75" hidden="false" customHeight="false" outlineLevel="0" collapsed="false">
      <c r="A632" s="204"/>
    </row>
    <row r="633" customFormat="false" ht="15.75" hidden="false" customHeight="false" outlineLevel="0" collapsed="false">
      <c r="A633" s="204"/>
    </row>
    <row r="634" customFormat="false" ht="15.75" hidden="false" customHeight="false" outlineLevel="0" collapsed="false">
      <c r="A634" s="204"/>
    </row>
    <row r="635" customFormat="false" ht="15.75" hidden="false" customHeight="false" outlineLevel="0" collapsed="false">
      <c r="A635" s="204"/>
    </row>
    <row r="636" customFormat="false" ht="15.75" hidden="false" customHeight="false" outlineLevel="0" collapsed="false">
      <c r="A636" s="204"/>
    </row>
    <row r="637" customFormat="false" ht="15.75" hidden="false" customHeight="false" outlineLevel="0" collapsed="false">
      <c r="A637" s="204"/>
    </row>
    <row r="638" customFormat="false" ht="15.75" hidden="false" customHeight="false" outlineLevel="0" collapsed="false">
      <c r="A638" s="204"/>
    </row>
    <row r="639" customFormat="false" ht="15.75" hidden="false" customHeight="false" outlineLevel="0" collapsed="false">
      <c r="A639" s="204"/>
    </row>
    <row r="640" customFormat="false" ht="15.75" hidden="false" customHeight="false" outlineLevel="0" collapsed="false">
      <c r="A640" s="204"/>
    </row>
    <row r="641" customFormat="false" ht="15.75" hidden="false" customHeight="false" outlineLevel="0" collapsed="false">
      <c r="A641" s="204"/>
    </row>
    <row r="642" customFormat="false" ht="15.75" hidden="false" customHeight="false" outlineLevel="0" collapsed="false">
      <c r="A642" s="204"/>
    </row>
    <row r="643" customFormat="false" ht="15.75" hidden="false" customHeight="false" outlineLevel="0" collapsed="false">
      <c r="A643" s="204"/>
    </row>
    <row r="644" customFormat="false" ht="15.75" hidden="false" customHeight="false" outlineLevel="0" collapsed="false">
      <c r="A644" s="204"/>
    </row>
    <row r="645" customFormat="false" ht="15.75" hidden="false" customHeight="false" outlineLevel="0" collapsed="false">
      <c r="A645" s="204"/>
    </row>
    <row r="646" customFormat="false" ht="15.75" hidden="false" customHeight="false" outlineLevel="0" collapsed="false">
      <c r="A646" s="204"/>
    </row>
    <row r="647" customFormat="false" ht="15.75" hidden="false" customHeight="false" outlineLevel="0" collapsed="false">
      <c r="A647" s="204"/>
    </row>
    <row r="648" customFormat="false" ht="15.75" hidden="false" customHeight="false" outlineLevel="0" collapsed="false">
      <c r="A648" s="204"/>
    </row>
    <row r="649" customFormat="false" ht="15.75" hidden="false" customHeight="false" outlineLevel="0" collapsed="false">
      <c r="A649" s="204"/>
    </row>
    <row r="650" customFormat="false" ht="15.75" hidden="false" customHeight="false" outlineLevel="0" collapsed="false">
      <c r="A650" s="204"/>
    </row>
    <row r="651" customFormat="false" ht="15.75" hidden="false" customHeight="false" outlineLevel="0" collapsed="false">
      <c r="A651" s="204"/>
    </row>
    <row r="652" customFormat="false" ht="15.75" hidden="false" customHeight="false" outlineLevel="0" collapsed="false">
      <c r="A652" s="204"/>
    </row>
    <row r="653" customFormat="false" ht="15.75" hidden="false" customHeight="false" outlineLevel="0" collapsed="false">
      <c r="A653" s="204"/>
    </row>
    <row r="654" customFormat="false" ht="15.75" hidden="false" customHeight="false" outlineLevel="0" collapsed="false">
      <c r="A654" s="204"/>
    </row>
    <row r="655" customFormat="false" ht="15.75" hidden="false" customHeight="false" outlineLevel="0" collapsed="false">
      <c r="A655" s="204"/>
    </row>
    <row r="656" customFormat="false" ht="15.75" hidden="false" customHeight="false" outlineLevel="0" collapsed="false">
      <c r="A656" s="204"/>
    </row>
    <row r="657" customFormat="false" ht="15.75" hidden="false" customHeight="false" outlineLevel="0" collapsed="false">
      <c r="A657" s="204"/>
    </row>
    <row r="658" customFormat="false" ht="15.75" hidden="false" customHeight="false" outlineLevel="0" collapsed="false">
      <c r="A658" s="204"/>
    </row>
    <row r="659" customFormat="false" ht="15.75" hidden="false" customHeight="false" outlineLevel="0" collapsed="false">
      <c r="A659" s="204"/>
    </row>
    <row r="660" customFormat="false" ht="15.75" hidden="false" customHeight="false" outlineLevel="0" collapsed="false">
      <c r="A660" s="204"/>
    </row>
    <row r="661" customFormat="false" ht="15.75" hidden="false" customHeight="false" outlineLevel="0" collapsed="false">
      <c r="A661" s="204"/>
    </row>
    <row r="662" customFormat="false" ht="15.75" hidden="false" customHeight="false" outlineLevel="0" collapsed="false">
      <c r="A662" s="204"/>
    </row>
    <row r="663" customFormat="false" ht="15.75" hidden="false" customHeight="false" outlineLevel="0" collapsed="false">
      <c r="A663" s="204"/>
    </row>
    <row r="664" customFormat="false" ht="15.75" hidden="false" customHeight="false" outlineLevel="0" collapsed="false">
      <c r="A664" s="204"/>
    </row>
    <row r="665" customFormat="false" ht="15.75" hidden="false" customHeight="false" outlineLevel="0" collapsed="false">
      <c r="A665" s="204"/>
    </row>
    <row r="666" customFormat="false" ht="15.75" hidden="false" customHeight="false" outlineLevel="0" collapsed="false">
      <c r="A666" s="204"/>
    </row>
    <row r="667" customFormat="false" ht="15.75" hidden="false" customHeight="false" outlineLevel="0" collapsed="false">
      <c r="A667" s="204"/>
    </row>
    <row r="668" customFormat="false" ht="15.75" hidden="false" customHeight="false" outlineLevel="0" collapsed="false">
      <c r="A668" s="204"/>
    </row>
    <row r="669" customFormat="false" ht="15.75" hidden="false" customHeight="false" outlineLevel="0" collapsed="false">
      <c r="A669" s="204"/>
    </row>
    <row r="670" customFormat="false" ht="15.75" hidden="false" customHeight="false" outlineLevel="0" collapsed="false">
      <c r="A670" s="204"/>
    </row>
    <row r="671" customFormat="false" ht="15.75" hidden="false" customHeight="false" outlineLevel="0" collapsed="false">
      <c r="A671" s="204"/>
    </row>
    <row r="672" customFormat="false" ht="15.75" hidden="false" customHeight="false" outlineLevel="0" collapsed="false">
      <c r="A672" s="204"/>
    </row>
    <row r="673" customFormat="false" ht="15.75" hidden="false" customHeight="false" outlineLevel="0" collapsed="false">
      <c r="A673" s="204"/>
    </row>
    <row r="674" customFormat="false" ht="15.75" hidden="false" customHeight="false" outlineLevel="0" collapsed="false">
      <c r="A674" s="204"/>
    </row>
    <row r="675" customFormat="false" ht="15.75" hidden="false" customHeight="false" outlineLevel="0" collapsed="false">
      <c r="A675" s="204"/>
    </row>
    <row r="676" customFormat="false" ht="15.75" hidden="false" customHeight="false" outlineLevel="0" collapsed="false">
      <c r="A676" s="204"/>
    </row>
    <row r="677" customFormat="false" ht="15.75" hidden="false" customHeight="false" outlineLevel="0" collapsed="false">
      <c r="A677" s="204"/>
    </row>
    <row r="678" customFormat="false" ht="15.75" hidden="false" customHeight="false" outlineLevel="0" collapsed="false">
      <c r="A678" s="204"/>
    </row>
    <row r="679" customFormat="false" ht="15.75" hidden="false" customHeight="false" outlineLevel="0" collapsed="false">
      <c r="A679" s="204"/>
    </row>
    <row r="680" customFormat="false" ht="15.75" hidden="false" customHeight="false" outlineLevel="0" collapsed="false">
      <c r="A680" s="204"/>
    </row>
    <row r="681" customFormat="false" ht="15.75" hidden="false" customHeight="false" outlineLevel="0" collapsed="false">
      <c r="A681" s="204"/>
    </row>
    <row r="682" customFormat="false" ht="15.75" hidden="false" customHeight="false" outlineLevel="0" collapsed="false">
      <c r="A682" s="204"/>
    </row>
    <row r="683" customFormat="false" ht="15.75" hidden="false" customHeight="false" outlineLevel="0" collapsed="false">
      <c r="A683" s="204"/>
    </row>
    <row r="684" customFormat="false" ht="15.75" hidden="false" customHeight="false" outlineLevel="0" collapsed="false">
      <c r="A684" s="204"/>
    </row>
    <row r="685" customFormat="false" ht="15.75" hidden="false" customHeight="false" outlineLevel="0" collapsed="false">
      <c r="A685" s="204"/>
    </row>
    <row r="686" customFormat="false" ht="15.75" hidden="false" customHeight="false" outlineLevel="0" collapsed="false">
      <c r="A686" s="204"/>
    </row>
    <row r="687" customFormat="false" ht="15.75" hidden="false" customHeight="false" outlineLevel="0" collapsed="false">
      <c r="A687" s="204"/>
    </row>
    <row r="688" customFormat="false" ht="15.75" hidden="false" customHeight="false" outlineLevel="0" collapsed="false">
      <c r="A688" s="204"/>
    </row>
    <row r="689" customFormat="false" ht="15.75" hidden="false" customHeight="false" outlineLevel="0" collapsed="false">
      <c r="A689" s="204"/>
    </row>
    <row r="690" customFormat="false" ht="15.75" hidden="false" customHeight="false" outlineLevel="0" collapsed="false">
      <c r="A690" s="204"/>
    </row>
    <row r="691" customFormat="false" ht="15.75" hidden="false" customHeight="false" outlineLevel="0" collapsed="false">
      <c r="A691" s="204"/>
    </row>
    <row r="692" customFormat="false" ht="15.75" hidden="false" customHeight="false" outlineLevel="0" collapsed="false">
      <c r="A692" s="204"/>
    </row>
    <row r="693" customFormat="false" ht="15.75" hidden="false" customHeight="false" outlineLevel="0" collapsed="false">
      <c r="A693" s="204"/>
    </row>
    <row r="694" customFormat="false" ht="15.75" hidden="false" customHeight="false" outlineLevel="0" collapsed="false">
      <c r="A694" s="204"/>
    </row>
    <row r="695" customFormat="false" ht="15.75" hidden="false" customHeight="false" outlineLevel="0" collapsed="false">
      <c r="A695" s="204"/>
    </row>
    <row r="696" customFormat="false" ht="15.75" hidden="false" customHeight="false" outlineLevel="0" collapsed="false">
      <c r="A696" s="204"/>
    </row>
    <row r="697" customFormat="false" ht="15.75" hidden="false" customHeight="false" outlineLevel="0" collapsed="false">
      <c r="A697" s="204"/>
    </row>
    <row r="698" customFormat="false" ht="15.75" hidden="false" customHeight="false" outlineLevel="0" collapsed="false">
      <c r="A698" s="204"/>
    </row>
    <row r="699" customFormat="false" ht="15.75" hidden="false" customHeight="false" outlineLevel="0" collapsed="false">
      <c r="A699" s="204"/>
    </row>
    <row r="700" customFormat="false" ht="15.75" hidden="false" customHeight="false" outlineLevel="0" collapsed="false">
      <c r="A700" s="204"/>
    </row>
    <row r="701" customFormat="false" ht="15.75" hidden="false" customHeight="false" outlineLevel="0" collapsed="false">
      <c r="A701" s="204"/>
    </row>
    <row r="702" customFormat="false" ht="15.75" hidden="false" customHeight="false" outlineLevel="0" collapsed="false">
      <c r="A702" s="204"/>
    </row>
    <row r="703" customFormat="false" ht="15.75" hidden="false" customHeight="false" outlineLevel="0" collapsed="false">
      <c r="A703" s="204"/>
    </row>
    <row r="704" customFormat="false" ht="15.75" hidden="false" customHeight="false" outlineLevel="0" collapsed="false">
      <c r="A704" s="204"/>
    </row>
    <row r="705" customFormat="false" ht="15.75" hidden="false" customHeight="false" outlineLevel="0" collapsed="false">
      <c r="A705" s="204"/>
    </row>
    <row r="706" customFormat="false" ht="15.75" hidden="false" customHeight="false" outlineLevel="0" collapsed="false">
      <c r="A706" s="204"/>
    </row>
    <row r="707" customFormat="false" ht="15.75" hidden="false" customHeight="false" outlineLevel="0" collapsed="false">
      <c r="A707" s="204"/>
    </row>
    <row r="708" customFormat="false" ht="15.75" hidden="false" customHeight="false" outlineLevel="0" collapsed="false">
      <c r="A708" s="204"/>
    </row>
    <row r="709" customFormat="false" ht="15.75" hidden="false" customHeight="false" outlineLevel="0" collapsed="false">
      <c r="A709" s="204"/>
    </row>
    <row r="710" customFormat="false" ht="15.75" hidden="false" customHeight="false" outlineLevel="0" collapsed="false">
      <c r="A710" s="204"/>
    </row>
    <row r="711" customFormat="false" ht="15.75" hidden="false" customHeight="false" outlineLevel="0" collapsed="false">
      <c r="A711" s="204"/>
    </row>
    <row r="712" customFormat="false" ht="15.75" hidden="false" customHeight="false" outlineLevel="0" collapsed="false">
      <c r="A712" s="204"/>
    </row>
    <row r="713" customFormat="false" ht="15.75" hidden="false" customHeight="false" outlineLevel="0" collapsed="false">
      <c r="A713" s="204"/>
    </row>
    <row r="714" customFormat="false" ht="15.75" hidden="false" customHeight="false" outlineLevel="0" collapsed="false">
      <c r="A714" s="204"/>
    </row>
    <row r="715" customFormat="false" ht="15.75" hidden="false" customHeight="false" outlineLevel="0" collapsed="false">
      <c r="A715" s="204"/>
    </row>
    <row r="716" customFormat="false" ht="15.75" hidden="false" customHeight="false" outlineLevel="0" collapsed="false">
      <c r="A716" s="204"/>
    </row>
    <row r="717" customFormat="false" ht="15.75" hidden="false" customHeight="false" outlineLevel="0" collapsed="false">
      <c r="A717" s="204"/>
    </row>
    <row r="718" customFormat="false" ht="15.75" hidden="false" customHeight="false" outlineLevel="0" collapsed="false">
      <c r="A718" s="204"/>
    </row>
    <row r="719" customFormat="false" ht="15.75" hidden="false" customHeight="false" outlineLevel="0" collapsed="false">
      <c r="A719" s="204"/>
    </row>
    <row r="720" customFormat="false" ht="15.75" hidden="false" customHeight="false" outlineLevel="0" collapsed="false">
      <c r="A720" s="204"/>
    </row>
    <row r="721" customFormat="false" ht="15.75" hidden="false" customHeight="false" outlineLevel="0" collapsed="false">
      <c r="A721" s="204"/>
    </row>
    <row r="722" customFormat="false" ht="15.75" hidden="false" customHeight="false" outlineLevel="0" collapsed="false">
      <c r="A722" s="204"/>
    </row>
    <row r="723" customFormat="false" ht="15.75" hidden="false" customHeight="false" outlineLevel="0" collapsed="false">
      <c r="A723" s="204"/>
    </row>
    <row r="724" customFormat="false" ht="15.75" hidden="false" customHeight="false" outlineLevel="0" collapsed="false">
      <c r="A724" s="204"/>
    </row>
    <row r="725" customFormat="false" ht="15.75" hidden="false" customHeight="false" outlineLevel="0" collapsed="false">
      <c r="A725" s="204"/>
    </row>
    <row r="726" customFormat="false" ht="15.75" hidden="false" customHeight="false" outlineLevel="0" collapsed="false">
      <c r="A726" s="204"/>
    </row>
    <row r="727" customFormat="false" ht="15.75" hidden="false" customHeight="false" outlineLevel="0" collapsed="false">
      <c r="A727" s="204"/>
    </row>
    <row r="728" customFormat="false" ht="15.75" hidden="false" customHeight="false" outlineLevel="0" collapsed="false">
      <c r="A728" s="204"/>
    </row>
    <row r="729" customFormat="false" ht="15.75" hidden="false" customHeight="false" outlineLevel="0" collapsed="false">
      <c r="A729" s="204"/>
    </row>
    <row r="730" customFormat="false" ht="15.75" hidden="false" customHeight="false" outlineLevel="0" collapsed="false">
      <c r="A730" s="204"/>
    </row>
    <row r="731" customFormat="false" ht="15.75" hidden="false" customHeight="false" outlineLevel="0" collapsed="false">
      <c r="A731" s="204"/>
    </row>
    <row r="732" customFormat="false" ht="15.75" hidden="false" customHeight="false" outlineLevel="0" collapsed="false">
      <c r="A732" s="204"/>
    </row>
    <row r="733" customFormat="false" ht="15.75" hidden="false" customHeight="false" outlineLevel="0" collapsed="false">
      <c r="A733" s="204"/>
    </row>
    <row r="734" customFormat="false" ht="15.75" hidden="false" customHeight="false" outlineLevel="0" collapsed="false">
      <c r="A734" s="204"/>
    </row>
    <row r="735" customFormat="false" ht="15.75" hidden="false" customHeight="false" outlineLevel="0" collapsed="false">
      <c r="A735" s="204"/>
    </row>
    <row r="736" customFormat="false" ht="15.75" hidden="false" customHeight="false" outlineLevel="0" collapsed="false">
      <c r="A736" s="204"/>
    </row>
    <row r="737" customFormat="false" ht="15.75" hidden="false" customHeight="false" outlineLevel="0" collapsed="false">
      <c r="A737" s="204"/>
    </row>
    <row r="738" customFormat="false" ht="15.75" hidden="false" customHeight="false" outlineLevel="0" collapsed="false">
      <c r="A738" s="204"/>
    </row>
    <row r="739" customFormat="false" ht="15.75" hidden="false" customHeight="false" outlineLevel="0" collapsed="false">
      <c r="A739" s="204"/>
    </row>
    <row r="740" customFormat="false" ht="15.75" hidden="false" customHeight="false" outlineLevel="0" collapsed="false">
      <c r="A740" s="204"/>
    </row>
    <row r="741" customFormat="false" ht="15.75" hidden="false" customHeight="false" outlineLevel="0" collapsed="false">
      <c r="A741" s="204"/>
    </row>
    <row r="742" customFormat="false" ht="15.75" hidden="false" customHeight="false" outlineLevel="0" collapsed="false">
      <c r="A742" s="204"/>
    </row>
    <row r="743" customFormat="false" ht="15.75" hidden="false" customHeight="false" outlineLevel="0" collapsed="false">
      <c r="A743" s="204"/>
    </row>
    <row r="744" customFormat="false" ht="15.75" hidden="false" customHeight="false" outlineLevel="0" collapsed="false">
      <c r="A744" s="204"/>
    </row>
    <row r="745" customFormat="false" ht="15.75" hidden="false" customHeight="false" outlineLevel="0" collapsed="false">
      <c r="A745" s="204"/>
    </row>
    <row r="746" customFormat="false" ht="15.75" hidden="false" customHeight="false" outlineLevel="0" collapsed="false">
      <c r="A746" s="204"/>
    </row>
    <row r="747" customFormat="false" ht="15.75" hidden="false" customHeight="false" outlineLevel="0" collapsed="false">
      <c r="A747" s="204"/>
    </row>
    <row r="748" customFormat="false" ht="15.75" hidden="false" customHeight="false" outlineLevel="0" collapsed="false">
      <c r="A748" s="204"/>
    </row>
    <row r="749" customFormat="false" ht="15.75" hidden="false" customHeight="false" outlineLevel="0" collapsed="false">
      <c r="A749" s="204"/>
    </row>
    <row r="750" customFormat="false" ht="15.75" hidden="false" customHeight="false" outlineLevel="0" collapsed="false">
      <c r="A750" s="204"/>
    </row>
    <row r="751" customFormat="false" ht="15.75" hidden="false" customHeight="false" outlineLevel="0" collapsed="false">
      <c r="A751" s="204"/>
    </row>
    <row r="752" customFormat="false" ht="15.75" hidden="false" customHeight="false" outlineLevel="0" collapsed="false">
      <c r="A752" s="204"/>
    </row>
    <row r="753" customFormat="false" ht="15.75" hidden="false" customHeight="false" outlineLevel="0" collapsed="false">
      <c r="A753" s="204"/>
    </row>
    <row r="754" customFormat="false" ht="15.75" hidden="false" customHeight="false" outlineLevel="0" collapsed="false">
      <c r="A754" s="204"/>
    </row>
    <row r="755" customFormat="false" ht="15.75" hidden="false" customHeight="false" outlineLevel="0" collapsed="false">
      <c r="A755" s="204"/>
    </row>
    <row r="756" customFormat="false" ht="15.75" hidden="false" customHeight="false" outlineLevel="0" collapsed="false">
      <c r="A756" s="204"/>
    </row>
    <row r="757" customFormat="false" ht="15.75" hidden="false" customHeight="false" outlineLevel="0" collapsed="false">
      <c r="A757" s="204"/>
    </row>
    <row r="758" customFormat="false" ht="15.75" hidden="false" customHeight="false" outlineLevel="0" collapsed="false">
      <c r="A758" s="204"/>
    </row>
    <row r="759" customFormat="false" ht="15.75" hidden="false" customHeight="false" outlineLevel="0" collapsed="false">
      <c r="A759" s="204"/>
    </row>
    <row r="760" customFormat="false" ht="15.75" hidden="false" customHeight="false" outlineLevel="0" collapsed="false">
      <c r="A760" s="204"/>
    </row>
    <row r="761" customFormat="false" ht="15.75" hidden="false" customHeight="false" outlineLevel="0" collapsed="false">
      <c r="A761" s="204"/>
    </row>
    <row r="762" customFormat="false" ht="15.75" hidden="false" customHeight="false" outlineLevel="0" collapsed="false">
      <c r="A762" s="204"/>
    </row>
    <row r="763" customFormat="false" ht="15.75" hidden="false" customHeight="false" outlineLevel="0" collapsed="false">
      <c r="A763" s="204"/>
    </row>
    <row r="764" customFormat="false" ht="15.75" hidden="false" customHeight="false" outlineLevel="0" collapsed="false">
      <c r="A764" s="204"/>
    </row>
    <row r="765" customFormat="false" ht="15.75" hidden="false" customHeight="false" outlineLevel="0" collapsed="false">
      <c r="A765" s="204"/>
    </row>
    <row r="766" customFormat="false" ht="15.75" hidden="false" customHeight="false" outlineLevel="0" collapsed="false">
      <c r="A766" s="204"/>
    </row>
    <row r="767" customFormat="false" ht="15.75" hidden="false" customHeight="false" outlineLevel="0" collapsed="false">
      <c r="A767" s="204"/>
    </row>
    <row r="768" customFormat="false" ht="15.75" hidden="false" customHeight="false" outlineLevel="0" collapsed="false">
      <c r="A768" s="204"/>
    </row>
    <row r="769" customFormat="false" ht="15.75" hidden="false" customHeight="false" outlineLevel="0" collapsed="false">
      <c r="A769" s="204"/>
    </row>
    <row r="770" customFormat="false" ht="15.75" hidden="false" customHeight="false" outlineLevel="0" collapsed="false">
      <c r="A770" s="204"/>
    </row>
    <row r="771" customFormat="false" ht="15.75" hidden="false" customHeight="false" outlineLevel="0" collapsed="false">
      <c r="A771" s="204"/>
    </row>
    <row r="772" customFormat="false" ht="15.75" hidden="false" customHeight="false" outlineLevel="0" collapsed="false">
      <c r="A772" s="204"/>
    </row>
    <row r="773" customFormat="false" ht="15.75" hidden="false" customHeight="false" outlineLevel="0" collapsed="false">
      <c r="A773" s="204"/>
    </row>
    <row r="774" customFormat="false" ht="15.75" hidden="false" customHeight="false" outlineLevel="0" collapsed="false">
      <c r="A774" s="204"/>
    </row>
    <row r="775" customFormat="false" ht="15.75" hidden="false" customHeight="false" outlineLevel="0" collapsed="false">
      <c r="A775" s="204"/>
    </row>
    <row r="776" customFormat="false" ht="15.75" hidden="false" customHeight="false" outlineLevel="0" collapsed="false">
      <c r="A776" s="204"/>
    </row>
    <row r="777" customFormat="false" ht="15.75" hidden="false" customHeight="false" outlineLevel="0" collapsed="false">
      <c r="A777" s="204"/>
    </row>
    <row r="778" customFormat="false" ht="15.75" hidden="false" customHeight="false" outlineLevel="0" collapsed="false">
      <c r="A778" s="204"/>
    </row>
    <row r="779" customFormat="false" ht="15.75" hidden="false" customHeight="false" outlineLevel="0" collapsed="false">
      <c r="A779" s="204"/>
    </row>
    <row r="780" customFormat="false" ht="15.75" hidden="false" customHeight="false" outlineLevel="0" collapsed="false">
      <c r="A780" s="204"/>
    </row>
    <row r="781" customFormat="false" ht="15.75" hidden="false" customHeight="false" outlineLevel="0" collapsed="false">
      <c r="A781" s="204"/>
    </row>
    <row r="782" customFormat="false" ht="15.75" hidden="false" customHeight="false" outlineLevel="0" collapsed="false">
      <c r="A782" s="204"/>
    </row>
    <row r="783" customFormat="false" ht="15.75" hidden="false" customHeight="false" outlineLevel="0" collapsed="false">
      <c r="A783" s="204"/>
    </row>
    <row r="784" customFormat="false" ht="15.75" hidden="false" customHeight="false" outlineLevel="0" collapsed="false">
      <c r="A784" s="204"/>
    </row>
    <row r="785" customFormat="false" ht="15.75" hidden="false" customHeight="false" outlineLevel="0" collapsed="false">
      <c r="A785" s="204"/>
    </row>
    <row r="786" customFormat="false" ht="15.75" hidden="false" customHeight="false" outlineLevel="0" collapsed="false">
      <c r="A786" s="204"/>
    </row>
    <row r="787" customFormat="false" ht="15.75" hidden="false" customHeight="false" outlineLevel="0" collapsed="false">
      <c r="A787" s="204"/>
    </row>
    <row r="788" customFormat="false" ht="15.75" hidden="false" customHeight="false" outlineLevel="0" collapsed="false">
      <c r="A788" s="204"/>
    </row>
    <row r="789" customFormat="false" ht="15.75" hidden="false" customHeight="false" outlineLevel="0" collapsed="false">
      <c r="A789" s="204"/>
    </row>
    <row r="790" customFormat="false" ht="15.75" hidden="false" customHeight="false" outlineLevel="0" collapsed="false">
      <c r="A790" s="204"/>
    </row>
    <row r="791" customFormat="false" ht="15.75" hidden="false" customHeight="false" outlineLevel="0" collapsed="false">
      <c r="A791" s="204"/>
    </row>
    <row r="792" customFormat="false" ht="15.75" hidden="false" customHeight="false" outlineLevel="0" collapsed="false">
      <c r="A792" s="204"/>
    </row>
    <row r="793" customFormat="false" ht="15.75" hidden="false" customHeight="false" outlineLevel="0" collapsed="false">
      <c r="A793" s="204"/>
    </row>
    <row r="794" customFormat="false" ht="15.75" hidden="false" customHeight="false" outlineLevel="0" collapsed="false">
      <c r="A794" s="204"/>
    </row>
    <row r="795" customFormat="false" ht="15.75" hidden="false" customHeight="false" outlineLevel="0" collapsed="false">
      <c r="A795" s="204"/>
    </row>
    <row r="796" customFormat="false" ht="15.75" hidden="false" customHeight="false" outlineLevel="0" collapsed="false">
      <c r="A796" s="204"/>
    </row>
    <row r="797" customFormat="false" ht="15.75" hidden="false" customHeight="false" outlineLevel="0" collapsed="false">
      <c r="A797" s="204"/>
    </row>
    <row r="798" customFormat="false" ht="15.75" hidden="false" customHeight="false" outlineLevel="0" collapsed="false">
      <c r="A798" s="204"/>
    </row>
    <row r="799" customFormat="false" ht="15.75" hidden="false" customHeight="false" outlineLevel="0" collapsed="false">
      <c r="A799" s="204"/>
    </row>
    <row r="800" customFormat="false" ht="15.75" hidden="false" customHeight="false" outlineLevel="0" collapsed="false">
      <c r="A800" s="204"/>
    </row>
    <row r="801" customFormat="false" ht="15.75" hidden="false" customHeight="false" outlineLevel="0" collapsed="false">
      <c r="A801" s="204"/>
    </row>
    <row r="802" customFormat="false" ht="15.75" hidden="false" customHeight="false" outlineLevel="0" collapsed="false">
      <c r="A802" s="204"/>
    </row>
    <row r="803" customFormat="false" ht="15.75" hidden="false" customHeight="false" outlineLevel="0" collapsed="false">
      <c r="A803" s="204"/>
    </row>
    <row r="804" customFormat="false" ht="15.75" hidden="false" customHeight="false" outlineLevel="0" collapsed="false">
      <c r="A804" s="204"/>
    </row>
    <row r="805" customFormat="false" ht="15.75" hidden="false" customHeight="false" outlineLevel="0" collapsed="false">
      <c r="A805" s="204"/>
    </row>
    <row r="806" customFormat="false" ht="15.75" hidden="false" customHeight="false" outlineLevel="0" collapsed="false">
      <c r="A806" s="204"/>
    </row>
    <row r="807" customFormat="false" ht="15.75" hidden="false" customHeight="false" outlineLevel="0" collapsed="false">
      <c r="A807" s="204"/>
    </row>
    <row r="808" customFormat="false" ht="15.75" hidden="false" customHeight="false" outlineLevel="0" collapsed="false">
      <c r="A808" s="204"/>
    </row>
    <row r="809" customFormat="false" ht="15.75" hidden="false" customHeight="false" outlineLevel="0" collapsed="false">
      <c r="A809" s="204"/>
    </row>
    <row r="810" customFormat="false" ht="15.75" hidden="false" customHeight="false" outlineLevel="0" collapsed="false">
      <c r="A810" s="204"/>
    </row>
    <row r="811" customFormat="false" ht="15.75" hidden="false" customHeight="false" outlineLevel="0" collapsed="false">
      <c r="A811" s="204"/>
    </row>
    <row r="812" customFormat="false" ht="15.75" hidden="false" customHeight="false" outlineLevel="0" collapsed="false">
      <c r="A812" s="204"/>
    </row>
    <row r="813" customFormat="false" ht="15.75" hidden="false" customHeight="false" outlineLevel="0" collapsed="false">
      <c r="A813" s="204"/>
    </row>
    <row r="814" customFormat="false" ht="15.75" hidden="false" customHeight="false" outlineLevel="0" collapsed="false">
      <c r="A814" s="204"/>
    </row>
    <row r="815" customFormat="false" ht="15.75" hidden="false" customHeight="false" outlineLevel="0" collapsed="false">
      <c r="A815" s="204"/>
    </row>
    <row r="816" customFormat="false" ht="15.75" hidden="false" customHeight="false" outlineLevel="0" collapsed="false">
      <c r="A816" s="204"/>
    </row>
    <row r="817" customFormat="false" ht="15.75" hidden="false" customHeight="false" outlineLevel="0" collapsed="false">
      <c r="A817" s="204"/>
    </row>
    <row r="818" customFormat="false" ht="15.75" hidden="false" customHeight="false" outlineLevel="0" collapsed="false">
      <c r="A818" s="204"/>
    </row>
    <row r="819" customFormat="false" ht="15.75" hidden="false" customHeight="false" outlineLevel="0" collapsed="false">
      <c r="A819" s="204"/>
    </row>
    <row r="820" customFormat="false" ht="15.75" hidden="false" customHeight="false" outlineLevel="0" collapsed="false">
      <c r="A820" s="204"/>
    </row>
    <row r="821" customFormat="false" ht="15.75" hidden="false" customHeight="false" outlineLevel="0" collapsed="false">
      <c r="A821" s="204"/>
    </row>
    <row r="822" customFormat="false" ht="15.75" hidden="false" customHeight="false" outlineLevel="0" collapsed="false">
      <c r="A822" s="204"/>
    </row>
    <row r="823" customFormat="false" ht="15.75" hidden="false" customHeight="false" outlineLevel="0" collapsed="false">
      <c r="A823" s="204"/>
    </row>
    <row r="824" customFormat="false" ht="15.75" hidden="false" customHeight="false" outlineLevel="0" collapsed="false">
      <c r="A824" s="204"/>
    </row>
    <row r="825" customFormat="false" ht="15.75" hidden="false" customHeight="false" outlineLevel="0" collapsed="false">
      <c r="A825" s="204"/>
    </row>
    <row r="826" customFormat="false" ht="15.75" hidden="false" customHeight="false" outlineLevel="0" collapsed="false">
      <c r="A826" s="204"/>
    </row>
    <row r="827" customFormat="false" ht="15.75" hidden="false" customHeight="false" outlineLevel="0" collapsed="false">
      <c r="A827" s="204"/>
    </row>
    <row r="828" customFormat="false" ht="15.75" hidden="false" customHeight="false" outlineLevel="0" collapsed="false">
      <c r="A828" s="204"/>
    </row>
    <row r="829" customFormat="false" ht="15.75" hidden="false" customHeight="false" outlineLevel="0" collapsed="false">
      <c r="A829" s="204"/>
    </row>
    <row r="830" customFormat="false" ht="15.75" hidden="false" customHeight="false" outlineLevel="0" collapsed="false">
      <c r="A830" s="204"/>
    </row>
    <row r="831" customFormat="false" ht="15.75" hidden="false" customHeight="false" outlineLevel="0" collapsed="false">
      <c r="A831" s="204"/>
    </row>
    <row r="832" customFormat="false" ht="15.75" hidden="false" customHeight="false" outlineLevel="0" collapsed="false">
      <c r="A832" s="204"/>
    </row>
    <row r="833" customFormat="false" ht="15.75" hidden="false" customHeight="false" outlineLevel="0" collapsed="false">
      <c r="A833" s="204"/>
    </row>
    <row r="834" customFormat="false" ht="15.75" hidden="false" customHeight="false" outlineLevel="0" collapsed="false">
      <c r="A834" s="204"/>
    </row>
    <row r="835" customFormat="false" ht="15.75" hidden="false" customHeight="false" outlineLevel="0" collapsed="false">
      <c r="A835" s="204"/>
    </row>
    <row r="836" customFormat="false" ht="15.75" hidden="false" customHeight="false" outlineLevel="0" collapsed="false">
      <c r="A836" s="204"/>
    </row>
    <row r="837" customFormat="false" ht="15.75" hidden="false" customHeight="false" outlineLevel="0" collapsed="false">
      <c r="A837" s="204"/>
    </row>
    <row r="838" customFormat="false" ht="15.75" hidden="false" customHeight="false" outlineLevel="0" collapsed="false">
      <c r="A838" s="204"/>
    </row>
    <row r="839" customFormat="false" ht="15.75" hidden="false" customHeight="false" outlineLevel="0" collapsed="false">
      <c r="A839" s="204"/>
    </row>
    <row r="840" customFormat="false" ht="15.75" hidden="false" customHeight="false" outlineLevel="0" collapsed="false">
      <c r="A840" s="204"/>
    </row>
    <row r="841" customFormat="false" ht="15.75" hidden="false" customHeight="false" outlineLevel="0" collapsed="false">
      <c r="A841" s="204"/>
    </row>
    <row r="842" customFormat="false" ht="15.75" hidden="false" customHeight="false" outlineLevel="0" collapsed="false">
      <c r="A842" s="204"/>
    </row>
    <row r="843" customFormat="false" ht="15.75" hidden="false" customHeight="false" outlineLevel="0" collapsed="false">
      <c r="A843" s="204"/>
    </row>
    <row r="844" customFormat="false" ht="15.75" hidden="false" customHeight="false" outlineLevel="0" collapsed="false">
      <c r="A844" s="204"/>
    </row>
    <row r="845" customFormat="false" ht="15.75" hidden="false" customHeight="false" outlineLevel="0" collapsed="false">
      <c r="A845" s="204"/>
    </row>
    <row r="846" customFormat="false" ht="15.75" hidden="false" customHeight="false" outlineLevel="0" collapsed="false">
      <c r="A846" s="204"/>
    </row>
    <row r="847" customFormat="false" ht="15.75" hidden="false" customHeight="false" outlineLevel="0" collapsed="false">
      <c r="A847" s="204"/>
    </row>
    <row r="848" customFormat="false" ht="15.75" hidden="false" customHeight="false" outlineLevel="0" collapsed="false">
      <c r="A848" s="204"/>
    </row>
    <row r="849" customFormat="false" ht="15.75" hidden="false" customHeight="false" outlineLevel="0" collapsed="false">
      <c r="A849" s="204"/>
    </row>
    <row r="850" customFormat="false" ht="15.75" hidden="false" customHeight="false" outlineLevel="0" collapsed="false">
      <c r="A850" s="204"/>
    </row>
    <row r="851" customFormat="false" ht="15.75" hidden="false" customHeight="false" outlineLevel="0" collapsed="false">
      <c r="A851" s="204"/>
    </row>
    <row r="852" customFormat="false" ht="15.75" hidden="false" customHeight="false" outlineLevel="0" collapsed="false">
      <c r="A852" s="204"/>
    </row>
    <row r="853" customFormat="false" ht="15.75" hidden="false" customHeight="false" outlineLevel="0" collapsed="false">
      <c r="A853" s="204"/>
    </row>
    <row r="854" customFormat="false" ht="15.75" hidden="false" customHeight="false" outlineLevel="0" collapsed="false">
      <c r="A854" s="204"/>
    </row>
    <row r="855" customFormat="false" ht="15.75" hidden="false" customHeight="false" outlineLevel="0" collapsed="false">
      <c r="A855" s="204"/>
    </row>
    <row r="856" customFormat="false" ht="15.75" hidden="false" customHeight="false" outlineLevel="0" collapsed="false">
      <c r="A856" s="204"/>
    </row>
    <row r="857" customFormat="false" ht="15.75" hidden="false" customHeight="false" outlineLevel="0" collapsed="false">
      <c r="A857" s="204"/>
    </row>
    <row r="858" customFormat="false" ht="15.75" hidden="false" customHeight="false" outlineLevel="0" collapsed="false">
      <c r="A858" s="204"/>
    </row>
    <row r="859" customFormat="false" ht="15.75" hidden="false" customHeight="false" outlineLevel="0" collapsed="false">
      <c r="A859" s="204"/>
    </row>
    <row r="860" customFormat="false" ht="15.75" hidden="false" customHeight="false" outlineLevel="0" collapsed="false">
      <c r="A860" s="204"/>
    </row>
    <row r="861" customFormat="false" ht="15.75" hidden="false" customHeight="false" outlineLevel="0" collapsed="false">
      <c r="A861" s="204"/>
    </row>
    <row r="862" customFormat="false" ht="15.75" hidden="false" customHeight="false" outlineLevel="0" collapsed="false">
      <c r="A862" s="204"/>
    </row>
    <row r="863" customFormat="false" ht="15.75" hidden="false" customHeight="false" outlineLevel="0" collapsed="false">
      <c r="A863" s="204"/>
    </row>
    <row r="864" customFormat="false" ht="15.75" hidden="false" customHeight="false" outlineLevel="0" collapsed="false">
      <c r="A864" s="204"/>
    </row>
    <row r="865" customFormat="false" ht="15.75" hidden="false" customHeight="false" outlineLevel="0" collapsed="false">
      <c r="A865" s="204"/>
    </row>
    <row r="866" customFormat="false" ht="15.75" hidden="false" customHeight="false" outlineLevel="0" collapsed="false">
      <c r="A866" s="204"/>
    </row>
    <row r="867" customFormat="false" ht="15.75" hidden="false" customHeight="false" outlineLevel="0" collapsed="false">
      <c r="A867" s="204"/>
    </row>
    <row r="868" customFormat="false" ht="15.75" hidden="false" customHeight="false" outlineLevel="0" collapsed="false">
      <c r="A868" s="204"/>
    </row>
    <row r="869" customFormat="false" ht="15.75" hidden="false" customHeight="false" outlineLevel="0" collapsed="false">
      <c r="A869" s="204"/>
    </row>
    <row r="870" customFormat="false" ht="15.75" hidden="false" customHeight="false" outlineLevel="0" collapsed="false">
      <c r="A870" s="204"/>
    </row>
    <row r="871" customFormat="false" ht="15.75" hidden="false" customHeight="false" outlineLevel="0" collapsed="false">
      <c r="A871" s="204"/>
    </row>
    <row r="872" customFormat="false" ht="15.75" hidden="false" customHeight="false" outlineLevel="0" collapsed="false">
      <c r="A872" s="204"/>
    </row>
    <row r="873" customFormat="false" ht="15.75" hidden="false" customHeight="false" outlineLevel="0" collapsed="false">
      <c r="A873" s="204"/>
    </row>
    <row r="874" customFormat="false" ht="15.75" hidden="false" customHeight="false" outlineLevel="0" collapsed="false">
      <c r="A874" s="204"/>
    </row>
    <row r="875" customFormat="false" ht="15.75" hidden="false" customHeight="false" outlineLevel="0" collapsed="false">
      <c r="A875" s="204"/>
    </row>
    <row r="876" customFormat="false" ht="15.75" hidden="false" customHeight="false" outlineLevel="0" collapsed="false">
      <c r="A876" s="204"/>
    </row>
    <row r="877" customFormat="false" ht="15.75" hidden="false" customHeight="false" outlineLevel="0" collapsed="false">
      <c r="A877" s="204"/>
    </row>
    <row r="878" customFormat="false" ht="15.75" hidden="false" customHeight="false" outlineLevel="0" collapsed="false">
      <c r="A878" s="204"/>
    </row>
    <row r="879" customFormat="false" ht="15.75" hidden="false" customHeight="false" outlineLevel="0" collapsed="false">
      <c r="A879" s="204"/>
    </row>
    <row r="880" customFormat="false" ht="15.75" hidden="false" customHeight="false" outlineLevel="0" collapsed="false">
      <c r="A880" s="204"/>
    </row>
    <row r="881" customFormat="false" ht="15.75" hidden="false" customHeight="false" outlineLevel="0" collapsed="false">
      <c r="A881" s="204"/>
    </row>
    <row r="882" customFormat="false" ht="15.75" hidden="false" customHeight="false" outlineLevel="0" collapsed="false">
      <c r="A882" s="204"/>
    </row>
    <row r="883" customFormat="false" ht="15.75" hidden="false" customHeight="false" outlineLevel="0" collapsed="false">
      <c r="A883" s="204"/>
    </row>
    <row r="884" customFormat="false" ht="15.75" hidden="false" customHeight="false" outlineLevel="0" collapsed="false">
      <c r="A884" s="204"/>
    </row>
    <row r="885" customFormat="false" ht="15.75" hidden="false" customHeight="false" outlineLevel="0" collapsed="false">
      <c r="A885" s="204"/>
    </row>
    <row r="886" customFormat="false" ht="15.75" hidden="false" customHeight="false" outlineLevel="0" collapsed="false">
      <c r="A886" s="204"/>
    </row>
    <row r="887" customFormat="false" ht="15.75" hidden="false" customHeight="false" outlineLevel="0" collapsed="false">
      <c r="A887" s="204"/>
    </row>
    <row r="888" customFormat="false" ht="15.75" hidden="false" customHeight="false" outlineLevel="0" collapsed="false">
      <c r="A888" s="204"/>
    </row>
    <row r="889" customFormat="false" ht="15.75" hidden="false" customHeight="false" outlineLevel="0" collapsed="false">
      <c r="A889" s="204"/>
    </row>
    <row r="890" customFormat="false" ht="15.75" hidden="false" customHeight="false" outlineLevel="0" collapsed="false">
      <c r="A890" s="204"/>
    </row>
    <row r="891" customFormat="false" ht="15.75" hidden="false" customHeight="false" outlineLevel="0" collapsed="false">
      <c r="A891" s="204"/>
    </row>
    <row r="892" customFormat="false" ht="15.75" hidden="false" customHeight="false" outlineLevel="0" collapsed="false">
      <c r="A892" s="204"/>
    </row>
    <row r="893" customFormat="false" ht="15.75" hidden="false" customHeight="false" outlineLevel="0" collapsed="false">
      <c r="A893" s="204"/>
    </row>
    <row r="894" customFormat="false" ht="15.75" hidden="false" customHeight="false" outlineLevel="0" collapsed="false">
      <c r="A894" s="204"/>
    </row>
    <row r="895" customFormat="false" ht="15.75" hidden="false" customHeight="false" outlineLevel="0" collapsed="false">
      <c r="A895" s="204"/>
    </row>
    <row r="896" customFormat="false" ht="15.75" hidden="false" customHeight="false" outlineLevel="0" collapsed="false">
      <c r="A896" s="204"/>
    </row>
    <row r="897" customFormat="false" ht="15.75" hidden="false" customHeight="false" outlineLevel="0" collapsed="false">
      <c r="A897" s="204"/>
    </row>
    <row r="898" customFormat="false" ht="15.75" hidden="false" customHeight="false" outlineLevel="0" collapsed="false">
      <c r="A898" s="204"/>
    </row>
    <row r="899" customFormat="false" ht="15.75" hidden="false" customHeight="false" outlineLevel="0" collapsed="false">
      <c r="A899" s="204"/>
    </row>
    <row r="900" customFormat="false" ht="15.75" hidden="false" customHeight="false" outlineLevel="0" collapsed="false">
      <c r="A900" s="204"/>
    </row>
    <row r="901" customFormat="false" ht="15.75" hidden="false" customHeight="false" outlineLevel="0" collapsed="false">
      <c r="A901" s="204"/>
    </row>
    <row r="902" customFormat="false" ht="15.75" hidden="false" customHeight="false" outlineLevel="0" collapsed="false">
      <c r="A902" s="204"/>
    </row>
    <row r="903" customFormat="false" ht="15.75" hidden="false" customHeight="false" outlineLevel="0" collapsed="false">
      <c r="A903" s="204"/>
    </row>
    <row r="904" customFormat="false" ht="15.75" hidden="false" customHeight="false" outlineLevel="0" collapsed="false">
      <c r="A904" s="204"/>
    </row>
    <row r="905" customFormat="false" ht="15.75" hidden="false" customHeight="false" outlineLevel="0" collapsed="false">
      <c r="A905" s="204"/>
    </row>
    <row r="906" customFormat="false" ht="15.75" hidden="false" customHeight="false" outlineLevel="0" collapsed="false">
      <c r="A906" s="204"/>
    </row>
    <row r="907" customFormat="false" ht="15.75" hidden="false" customHeight="false" outlineLevel="0" collapsed="false">
      <c r="A907" s="204"/>
    </row>
    <row r="908" customFormat="false" ht="15.75" hidden="false" customHeight="false" outlineLevel="0" collapsed="false">
      <c r="A908" s="204"/>
    </row>
    <row r="909" customFormat="false" ht="15.75" hidden="false" customHeight="false" outlineLevel="0" collapsed="false">
      <c r="A909" s="204"/>
    </row>
    <row r="910" customFormat="false" ht="15.75" hidden="false" customHeight="false" outlineLevel="0" collapsed="false">
      <c r="A910" s="204"/>
    </row>
    <row r="911" customFormat="false" ht="15.75" hidden="false" customHeight="false" outlineLevel="0" collapsed="false">
      <c r="A911" s="204"/>
    </row>
    <row r="912" customFormat="false" ht="15.75" hidden="false" customHeight="false" outlineLevel="0" collapsed="false">
      <c r="A912" s="204"/>
    </row>
    <row r="913" customFormat="false" ht="15.75" hidden="false" customHeight="false" outlineLevel="0" collapsed="false">
      <c r="A913" s="204"/>
    </row>
    <row r="914" customFormat="false" ht="15.75" hidden="false" customHeight="false" outlineLevel="0" collapsed="false">
      <c r="A914" s="204"/>
    </row>
    <row r="915" customFormat="false" ht="15.75" hidden="false" customHeight="false" outlineLevel="0" collapsed="false">
      <c r="A915" s="204"/>
    </row>
    <row r="916" customFormat="false" ht="15.75" hidden="false" customHeight="false" outlineLevel="0" collapsed="false">
      <c r="A916" s="204"/>
    </row>
    <row r="917" customFormat="false" ht="15.75" hidden="false" customHeight="false" outlineLevel="0" collapsed="false">
      <c r="A917" s="204"/>
    </row>
    <row r="918" customFormat="false" ht="15.75" hidden="false" customHeight="false" outlineLevel="0" collapsed="false">
      <c r="A918" s="204"/>
    </row>
    <row r="919" customFormat="false" ht="15.75" hidden="false" customHeight="false" outlineLevel="0" collapsed="false">
      <c r="A919" s="204"/>
    </row>
    <row r="920" customFormat="false" ht="15.75" hidden="false" customHeight="false" outlineLevel="0" collapsed="false">
      <c r="A920" s="204"/>
    </row>
    <row r="921" customFormat="false" ht="15.75" hidden="false" customHeight="false" outlineLevel="0" collapsed="false">
      <c r="A921" s="204"/>
    </row>
    <row r="922" customFormat="false" ht="15.75" hidden="false" customHeight="false" outlineLevel="0" collapsed="false">
      <c r="A922" s="204"/>
    </row>
    <row r="923" customFormat="false" ht="15.75" hidden="false" customHeight="false" outlineLevel="0" collapsed="false">
      <c r="A923" s="204"/>
    </row>
    <row r="924" customFormat="false" ht="15.75" hidden="false" customHeight="false" outlineLevel="0" collapsed="false">
      <c r="A924" s="204"/>
    </row>
    <row r="925" customFormat="false" ht="15.75" hidden="false" customHeight="false" outlineLevel="0" collapsed="false">
      <c r="A925" s="204"/>
    </row>
    <row r="926" customFormat="false" ht="15.75" hidden="false" customHeight="false" outlineLevel="0" collapsed="false">
      <c r="A926" s="204"/>
    </row>
    <row r="927" customFormat="false" ht="15.75" hidden="false" customHeight="false" outlineLevel="0" collapsed="false">
      <c r="A927" s="204"/>
    </row>
    <row r="928" customFormat="false" ht="15.75" hidden="false" customHeight="false" outlineLevel="0" collapsed="false">
      <c r="A928" s="204"/>
    </row>
    <row r="929" customFormat="false" ht="15.75" hidden="false" customHeight="false" outlineLevel="0" collapsed="false">
      <c r="A929" s="204"/>
    </row>
    <row r="930" customFormat="false" ht="15.75" hidden="false" customHeight="false" outlineLevel="0" collapsed="false">
      <c r="A930" s="204"/>
    </row>
    <row r="931" customFormat="false" ht="15.75" hidden="false" customHeight="false" outlineLevel="0" collapsed="false">
      <c r="A931" s="204"/>
    </row>
    <row r="932" customFormat="false" ht="15.75" hidden="false" customHeight="false" outlineLevel="0" collapsed="false">
      <c r="A932" s="204"/>
    </row>
    <row r="933" customFormat="false" ht="15.75" hidden="false" customHeight="false" outlineLevel="0" collapsed="false">
      <c r="A933" s="204"/>
    </row>
    <row r="934" customFormat="false" ht="15.75" hidden="false" customHeight="false" outlineLevel="0" collapsed="false">
      <c r="A934" s="204"/>
    </row>
    <row r="935" customFormat="false" ht="15.75" hidden="false" customHeight="false" outlineLevel="0" collapsed="false">
      <c r="A935" s="204"/>
    </row>
    <row r="936" customFormat="false" ht="15.75" hidden="false" customHeight="false" outlineLevel="0" collapsed="false">
      <c r="A936" s="204"/>
    </row>
    <row r="937" customFormat="false" ht="15.75" hidden="false" customHeight="false" outlineLevel="0" collapsed="false">
      <c r="A937" s="204"/>
    </row>
    <row r="938" customFormat="false" ht="15.75" hidden="false" customHeight="false" outlineLevel="0" collapsed="false">
      <c r="A938" s="204"/>
    </row>
    <row r="939" customFormat="false" ht="15.75" hidden="false" customHeight="false" outlineLevel="0" collapsed="false">
      <c r="A939" s="204"/>
    </row>
    <row r="940" customFormat="false" ht="15.75" hidden="false" customHeight="false" outlineLevel="0" collapsed="false">
      <c r="A940" s="204"/>
    </row>
    <row r="941" customFormat="false" ht="15.75" hidden="false" customHeight="false" outlineLevel="0" collapsed="false">
      <c r="A941" s="204"/>
    </row>
    <row r="942" customFormat="false" ht="15.75" hidden="false" customHeight="false" outlineLevel="0" collapsed="false">
      <c r="A942" s="204"/>
    </row>
    <row r="943" customFormat="false" ht="15.75" hidden="false" customHeight="false" outlineLevel="0" collapsed="false">
      <c r="A943" s="204"/>
    </row>
    <row r="944" customFormat="false" ht="15.75" hidden="false" customHeight="false" outlineLevel="0" collapsed="false">
      <c r="A944" s="204"/>
    </row>
    <row r="945" customFormat="false" ht="15.75" hidden="false" customHeight="false" outlineLevel="0" collapsed="false">
      <c r="A945" s="204"/>
    </row>
    <row r="946" customFormat="false" ht="15.75" hidden="false" customHeight="false" outlineLevel="0" collapsed="false">
      <c r="A946" s="204"/>
    </row>
    <row r="947" customFormat="false" ht="15.75" hidden="false" customHeight="false" outlineLevel="0" collapsed="false">
      <c r="A947" s="204"/>
    </row>
    <row r="948" customFormat="false" ht="15.75" hidden="false" customHeight="false" outlineLevel="0" collapsed="false">
      <c r="A948" s="204"/>
    </row>
    <row r="949" customFormat="false" ht="15.75" hidden="false" customHeight="false" outlineLevel="0" collapsed="false">
      <c r="A949" s="204"/>
    </row>
    <row r="950" customFormat="false" ht="15.75" hidden="false" customHeight="false" outlineLevel="0" collapsed="false">
      <c r="A950" s="204"/>
    </row>
    <row r="951" customFormat="false" ht="15.75" hidden="false" customHeight="false" outlineLevel="0" collapsed="false">
      <c r="A951" s="204"/>
    </row>
    <row r="952" customFormat="false" ht="15.75" hidden="false" customHeight="false" outlineLevel="0" collapsed="false">
      <c r="A952" s="204"/>
    </row>
    <row r="953" customFormat="false" ht="15.75" hidden="false" customHeight="false" outlineLevel="0" collapsed="false">
      <c r="A953" s="204"/>
    </row>
    <row r="954" customFormat="false" ht="15.75" hidden="false" customHeight="false" outlineLevel="0" collapsed="false">
      <c r="A954" s="204"/>
    </row>
    <row r="955" customFormat="false" ht="15.75" hidden="false" customHeight="false" outlineLevel="0" collapsed="false">
      <c r="A955" s="204"/>
    </row>
    <row r="956" customFormat="false" ht="15.75" hidden="false" customHeight="false" outlineLevel="0" collapsed="false">
      <c r="A956" s="204"/>
    </row>
    <row r="957" customFormat="false" ht="15.75" hidden="false" customHeight="false" outlineLevel="0" collapsed="false">
      <c r="A957" s="204"/>
    </row>
    <row r="958" customFormat="false" ht="15.75" hidden="false" customHeight="false" outlineLevel="0" collapsed="false">
      <c r="A958" s="204"/>
    </row>
    <row r="959" customFormat="false" ht="15.75" hidden="false" customHeight="false" outlineLevel="0" collapsed="false">
      <c r="A959" s="204"/>
    </row>
    <row r="960" customFormat="false" ht="15.75" hidden="false" customHeight="false" outlineLevel="0" collapsed="false">
      <c r="A960" s="204"/>
    </row>
    <row r="961" customFormat="false" ht="15.75" hidden="false" customHeight="false" outlineLevel="0" collapsed="false">
      <c r="A961" s="204"/>
    </row>
    <row r="962" customFormat="false" ht="15.75" hidden="false" customHeight="false" outlineLevel="0" collapsed="false">
      <c r="A962" s="204"/>
    </row>
    <row r="963" customFormat="false" ht="15.75" hidden="false" customHeight="false" outlineLevel="0" collapsed="false">
      <c r="A963" s="204"/>
    </row>
    <row r="964" customFormat="false" ht="15.75" hidden="false" customHeight="false" outlineLevel="0" collapsed="false">
      <c r="A964" s="204"/>
    </row>
    <row r="965" customFormat="false" ht="15.75" hidden="false" customHeight="false" outlineLevel="0" collapsed="false">
      <c r="A965" s="204"/>
    </row>
    <row r="966" customFormat="false" ht="15.75" hidden="false" customHeight="false" outlineLevel="0" collapsed="false">
      <c r="A966" s="204"/>
    </row>
    <row r="967" customFormat="false" ht="15.75" hidden="false" customHeight="false" outlineLevel="0" collapsed="false">
      <c r="A967" s="204"/>
    </row>
    <row r="968" customFormat="false" ht="15.75" hidden="false" customHeight="false" outlineLevel="0" collapsed="false">
      <c r="A968" s="204"/>
    </row>
    <row r="969" customFormat="false" ht="15.75" hidden="false" customHeight="false" outlineLevel="0" collapsed="false">
      <c r="A969" s="204"/>
    </row>
    <row r="970" customFormat="false" ht="15.75" hidden="false" customHeight="false" outlineLevel="0" collapsed="false">
      <c r="A970" s="204"/>
    </row>
    <row r="971" customFormat="false" ht="15.75" hidden="false" customHeight="false" outlineLevel="0" collapsed="false">
      <c r="A971" s="204"/>
    </row>
    <row r="972" customFormat="false" ht="15.75" hidden="false" customHeight="false" outlineLevel="0" collapsed="false">
      <c r="A972" s="204"/>
    </row>
    <row r="973" customFormat="false" ht="15.75" hidden="false" customHeight="false" outlineLevel="0" collapsed="false">
      <c r="A973" s="204"/>
    </row>
    <row r="974" customFormat="false" ht="15.75" hidden="false" customHeight="false" outlineLevel="0" collapsed="false">
      <c r="A974" s="204"/>
    </row>
    <row r="975" customFormat="false" ht="15.75" hidden="false" customHeight="false" outlineLevel="0" collapsed="false">
      <c r="A975" s="204"/>
    </row>
    <row r="976" customFormat="false" ht="15.75" hidden="false" customHeight="false" outlineLevel="0" collapsed="false">
      <c r="A976" s="204"/>
    </row>
    <row r="977" customFormat="false" ht="15.75" hidden="false" customHeight="false" outlineLevel="0" collapsed="false">
      <c r="A977" s="204"/>
    </row>
    <row r="978" customFormat="false" ht="15.75" hidden="false" customHeight="false" outlineLevel="0" collapsed="false">
      <c r="A978" s="204"/>
    </row>
    <row r="979" customFormat="false" ht="15.75" hidden="false" customHeight="false" outlineLevel="0" collapsed="false">
      <c r="A979" s="204"/>
    </row>
    <row r="980" customFormat="false" ht="15.75" hidden="false" customHeight="false" outlineLevel="0" collapsed="false">
      <c r="A980" s="204"/>
    </row>
    <row r="981" customFormat="false" ht="15.75" hidden="false" customHeight="false" outlineLevel="0" collapsed="false">
      <c r="A981" s="204"/>
    </row>
    <row r="982" customFormat="false" ht="15.75" hidden="false" customHeight="false" outlineLevel="0" collapsed="false">
      <c r="A982" s="204"/>
    </row>
    <row r="983" customFormat="false" ht="15.75" hidden="false" customHeight="false" outlineLevel="0" collapsed="false">
      <c r="A983" s="204"/>
    </row>
    <row r="984" customFormat="false" ht="15.75" hidden="false" customHeight="false" outlineLevel="0" collapsed="false">
      <c r="A984" s="204"/>
    </row>
    <row r="985" customFormat="false" ht="15.75" hidden="false" customHeight="false" outlineLevel="0" collapsed="false">
      <c r="A985" s="204"/>
    </row>
    <row r="986" customFormat="false" ht="15.75" hidden="false" customHeight="false" outlineLevel="0" collapsed="false">
      <c r="A986" s="204"/>
    </row>
    <row r="987" customFormat="false" ht="15.75" hidden="false" customHeight="false" outlineLevel="0" collapsed="false">
      <c r="A987" s="204"/>
    </row>
    <row r="988" customFormat="false" ht="15.75" hidden="false" customHeight="false" outlineLevel="0" collapsed="false">
      <c r="A988" s="204"/>
    </row>
    <row r="989" customFormat="false" ht="15.75" hidden="false" customHeight="false" outlineLevel="0" collapsed="false">
      <c r="A989" s="204"/>
    </row>
    <row r="990" customFormat="false" ht="15.75" hidden="false" customHeight="false" outlineLevel="0" collapsed="false">
      <c r="A990" s="204"/>
    </row>
    <row r="991" customFormat="false" ht="15.75" hidden="false" customHeight="false" outlineLevel="0" collapsed="false">
      <c r="A991" s="204"/>
    </row>
    <row r="992" customFormat="false" ht="15.75" hidden="false" customHeight="false" outlineLevel="0" collapsed="false">
      <c r="A992" s="204"/>
    </row>
    <row r="993" customFormat="false" ht="15.75" hidden="false" customHeight="false" outlineLevel="0" collapsed="false">
      <c r="A993" s="204"/>
    </row>
    <row r="994" customFormat="false" ht="15.75" hidden="false" customHeight="false" outlineLevel="0" collapsed="false">
      <c r="A994" s="204"/>
    </row>
    <row r="995" customFormat="false" ht="15.75" hidden="false" customHeight="false" outlineLevel="0" collapsed="false">
      <c r="A995" s="204"/>
    </row>
    <row r="996" customFormat="false" ht="15.75" hidden="false" customHeight="false" outlineLevel="0" collapsed="false">
      <c r="A996" s="204"/>
    </row>
    <row r="997" customFormat="false" ht="15.75" hidden="false" customHeight="false" outlineLevel="0" collapsed="false">
      <c r="A997" s="204"/>
    </row>
    <row r="998" customFormat="false" ht="15.75" hidden="false" customHeight="false" outlineLevel="0" collapsed="false">
      <c r="A998" s="204"/>
    </row>
    <row r="999" customFormat="false" ht="15.75" hidden="false" customHeight="false" outlineLevel="0" collapsed="false">
      <c r="A999" s="204"/>
    </row>
    <row r="1000" customFormat="false" ht="15.75" hidden="false" customHeight="false" outlineLevel="0" collapsed="false">
      <c r="A1000" s="204"/>
    </row>
    <row r="1001" customFormat="false" ht="15.75" hidden="false" customHeight="false" outlineLevel="0" collapsed="false">
      <c r="A1001" s="20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25"/>
    <col collapsed="false" customWidth="true" hidden="false" outlineLevel="0" max="6" min="6" style="0" width="14.88"/>
  </cols>
  <sheetData>
    <row r="1" customFormat="false" ht="15.75" hidden="false" customHeight="false" outlineLevel="0" collapsed="false">
      <c r="A1" s="190" t="s">
        <v>841</v>
      </c>
      <c r="B1" s="51" t="s">
        <v>341</v>
      </c>
      <c r="C1" s="51" t="s">
        <v>623</v>
      </c>
      <c r="D1" s="51" t="s">
        <v>115</v>
      </c>
      <c r="E1" s="51" t="s">
        <v>842</v>
      </c>
      <c r="F1" s="51" t="s">
        <v>843</v>
      </c>
      <c r="G1" s="32" t="s">
        <v>844</v>
      </c>
      <c r="H1" s="32" t="s">
        <v>845</v>
      </c>
      <c r="I1" s="51" t="s">
        <v>846</v>
      </c>
      <c r="J1" s="51" t="s">
        <v>343</v>
      </c>
      <c r="K1" s="51" t="s">
        <v>53</v>
      </c>
      <c r="L1" s="215" t="s">
        <v>964</v>
      </c>
      <c r="M1" s="215"/>
      <c r="N1" s="215"/>
      <c r="O1" s="215"/>
    </row>
    <row r="2" customFormat="false" ht="15.75" hidden="false" customHeight="false" outlineLevel="0" collapsed="false">
      <c r="A2" s="183" t="s">
        <v>965</v>
      </c>
      <c r="B2" s="55" t="s">
        <v>966</v>
      </c>
      <c r="D2" s="55"/>
      <c r="F2" s="55" t="s">
        <v>967</v>
      </c>
      <c r="L2" s="216"/>
      <c r="M2" s="217"/>
      <c r="N2" s="217"/>
      <c r="O2" s="48"/>
    </row>
    <row r="3" customFormat="false" ht="15.75" hidden="false" customHeight="false" outlineLevel="0" collapsed="false">
      <c r="A3" s="55" t="s">
        <v>968</v>
      </c>
      <c r="B3" s="55" t="s">
        <v>506</v>
      </c>
      <c r="D3" s="55" t="s">
        <v>132</v>
      </c>
      <c r="G3" s="55" t="s">
        <v>969</v>
      </c>
      <c r="L3" s="218" t="s">
        <v>970</v>
      </c>
      <c r="M3" s="217"/>
      <c r="N3" s="217"/>
      <c r="O3" s="48"/>
    </row>
    <row r="4" customFormat="false" ht="15.75" hidden="false" customHeight="false" outlineLevel="0" collapsed="false">
      <c r="L4" s="217"/>
      <c r="M4" s="217"/>
      <c r="N4" s="217"/>
      <c r="O4" s="48"/>
    </row>
    <row r="5" customFormat="false" ht="15.75" hidden="false" customHeight="false" outlineLevel="0" collapsed="false">
      <c r="L5" s="218" t="s">
        <v>971</v>
      </c>
      <c r="M5" s="217"/>
      <c r="N5" s="217"/>
      <c r="O5" s="48"/>
    </row>
    <row r="6" customFormat="false" ht="15.75" hidden="false" customHeight="false" outlineLevel="0" collapsed="false">
      <c r="L6" s="217"/>
      <c r="M6" s="217"/>
      <c r="N6" s="217"/>
      <c r="O6" s="48"/>
    </row>
    <row r="7" customFormat="false" ht="15.75" hidden="false" customHeight="false" outlineLevel="0" collapsed="false">
      <c r="L7" s="219" t="s">
        <v>972</v>
      </c>
      <c r="M7" s="217"/>
      <c r="N7" s="217"/>
      <c r="O7" s="48"/>
    </row>
  </sheetData>
  <mergeCells count="1"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16.75"/>
  </cols>
  <sheetData>
    <row r="1" customFormat="false" ht="15.75" hidden="false" customHeight="false" outlineLevel="0" collapsed="false">
      <c r="A1" s="190" t="s">
        <v>841</v>
      </c>
      <c r="B1" s="51" t="s">
        <v>115</v>
      </c>
      <c r="C1" s="45" t="s">
        <v>502</v>
      </c>
      <c r="D1" s="51" t="s">
        <v>343</v>
      </c>
      <c r="E1" s="45" t="s">
        <v>846</v>
      </c>
      <c r="F1" s="45"/>
      <c r="G1" s="55"/>
      <c r="H1" s="51"/>
      <c r="I1" s="55"/>
    </row>
    <row r="2" customFormat="false" ht="15.75" hidden="false" customHeight="false" outlineLevel="0" collapsed="false">
      <c r="A2" s="192" t="n">
        <v>42826</v>
      </c>
      <c r="B2" s="55" t="s">
        <v>132</v>
      </c>
      <c r="C2" s="92" t="n">
        <v>0.4375</v>
      </c>
      <c r="D2" s="50" t="s">
        <v>973</v>
      </c>
    </row>
    <row r="3" customFormat="false" ht="15.75" hidden="false" customHeight="false" outlineLevel="0" collapsed="false">
      <c r="A3" s="192" t="n">
        <v>42833</v>
      </c>
      <c r="B3" s="55" t="s">
        <v>132</v>
      </c>
      <c r="C3" s="92" t="n">
        <v>0.4375</v>
      </c>
      <c r="D3" s="50" t="s">
        <v>973</v>
      </c>
    </row>
    <row r="4" customFormat="false" ht="15.75" hidden="false" customHeight="false" outlineLevel="0" collapsed="false">
      <c r="A4" s="192" t="n">
        <v>42840</v>
      </c>
      <c r="B4" s="55" t="s">
        <v>132</v>
      </c>
      <c r="C4" s="92" t="n">
        <v>0.4375</v>
      </c>
      <c r="D4" s="50" t="s">
        <v>973</v>
      </c>
    </row>
    <row r="5" customFormat="false" ht="15.75" hidden="false" customHeight="false" outlineLevel="0" collapsed="false">
      <c r="A5" s="192" t="n">
        <v>42847</v>
      </c>
      <c r="B5" s="55" t="s">
        <v>132</v>
      </c>
      <c r="C5" s="92" t="n">
        <v>0.4375</v>
      </c>
      <c r="D5" s="50" t="s">
        <v>973</v>
      </c>
    </row>
    <row r="6" customFormat="false" ht="15.75" hidden="false" customHeight="false" outlineLevel="0" collapsed="false">
      <c r="A6" s="205" t="n">
        <v>42854</v>
      </c>
      <c r="B6" s="55" t="s">
        <v>132</v>
      </c>
      <c r="C6" s="92" t="n">
        <v>0.4375</v>
      </c>
      <c r="D6" s="50" t="s">
        <v>973</v>
      </c>
    </row>
    <row r="7" customFormat="false" ht="15.75" hidden="false" customHeight="false" outlineLevel="0" collapsed="false">
      <c r="A7" s="192" t="n">
        <v>42861</v>
      </c>
      <c r="B7" s="55" t="s">
        <v>132</v>
      </c>
      <c r="C7" s="92" t="n">
        <v>0.4375</v>
      </c>
      <c r="D7" s="50" t="s">
        <v>973</v>
      </c>
    </row>
    <row r="8" customFormat="false" ht="15.75" hidden="false" customHeight="false" outlineLevel="0" collapsed="false">
      <c r="A8" s="205" t="n">
        <v>42868</v>
      </c>
      <c r="B8" s="55" t="s">
        <v>132</v>
      </c>
      <c r="C8" s="92" t="n">
        <v>0.4375</v>
      </c>
      <c r="D8" s="50" t="s">
        <v>973</v>
      </c>
    </row>
    <row r="9" customFormat="false" ht="15.75" hidden="false" customHeight="false" outlineLevel="0" collapsed="false">
      <c r="A9" s="205" t="n">
        <v>42875</v>
      </c>
      <c r="B9" s="55" t="s">
        <v>132</v>
      </c>
      <c r="C9" s="92" t="n">
        <v>0.4375</v>
      </c>
      <c r="D9" s="57" t="n">
        <v>324000</v>
      </c>
    </row>
    <row r="10" customFormat="false" ht="15.75" hidden="false" customHeight="false" outlineLevel="0" collapsed="false">
      <c r="A10" s="205" t="n">
        <v>42882</v>
      </c>
      <c r="B10" s="55" t="s">
        <v>132</v>
      </c>
      <c r="C10" s="92" t="n">
        <v>0.4375</v>
      </c>
      <c r="D10" s="57" t="n">
        <v>696000</v>
      </c>
    </row>
    <row r="11" customFormat="false" ht="15.75" hidden="false" customHeight="false" outlineLevel="0" collapsed="false">
      <c r="A11" s="192" t="n">
        <v>42889</v>
      </c>
      <c r="B11" s="55" t="s">
        <v>132</v>
      </c>
      <c r="C11" s="92" t="n">
        <v>0.4375</v>
      </c>
      <c r="D11" s="57" t="n">
        <v>401000</v>
      </c>
    </row>
    <row r="12" customFormat="false" ht="15.75" hidden="false" customHeight="false" outlineLevel="0" collapsed="false">
      <c r="A12" s="192" t="n">
        <v>42896</v>
      </c>
      <c r="B12" s="55" t="s">
        <v>132</v>
      </c>
      <c r="C12" s="92" t="n">
        <v>0.4375</v>
      </c>
      <c r="D12" s="57" t="n">
        <v>405000</v>
      </c>
    </row>
    <row r="13" customFormat="false" ht="15.75" hidden="false" customHeight="false" outlineLevel="0" collapsed="false">
      <c r="A13" s="192" t="n">
        <v>42903</v>
      </c>
      <c r="B13" s="55" t="s">
        <v>132</v>
      </c>
      <c r="C13" s="92" t="n">
        <v>0.4375</v>
      </c>
      <c r="D13" s="57" t="n">
        <v>811000</v>
      </c>
    </row>
    <row r="14" customFormat="false" ht="15.75" hidden="false" customHeight="false" outlineLevel="0" collapsed="false">
      <c r="A14" s="192" t="n">
        <v>42910</v>
      </c>
      <c r="B14" s="55" t="s">
        <v>132</v>
      </c>
      <c r="C14" s="92" t="n">
        <v>0.4375</v>
      </c>
      <c r="D14" s="57" t="n">
        <v>653000</v>
      </c>
    </row>
    <row r="15" customFormat="false" ht="15.75" hidden="false" customHeight="false" outlineLevel="0" collapsed="false">
      <c r="A15" s="192" t="n">
        <v>42917</v>
      </c>
      <c r="B15" s="55" t="s">
        <v>132</v>
      </c>
      <c r="C15" s="92" t="n">
        <v>0.4375</v>
      </c>
      <c r="D15" s="57" t="n">
        <v>458000</v>
      </c>
    </row>
    <row r="16" customFormat="false" ht="15.75" hidden="false" customHeight="false" outlineLevel="0" collapsed="false">
      <c r="A16" s="192" t="n">
        <v>42924</v>
      </c>
      <c r="B16" s="55" t="s">
        <v>132</v>
      </c>
      <c r="C16" s="92" t="n">
        <v>0.4375</v>
      </c>
      <c r="D16" s="57" t="n">
        <v>842000</v>
      </c>
    </row>
    <row r="17" customFormat="false" ht="15.75" hidden="false" customHeight="false" outlineLevel="0" collapsed="false">
      <c r="A17" s="192" t="n">
        <v>42931</v>
      </c>
      <c r="B17" s="55" t="s">
        <v>132</v>
      </c>
      <c r="C17" s="92" t="n">
        <v>0.4375</v>
      </c>
      <c r="D17" s="57" t="n">
        <v>195000</v>
      </c>
    </row>
    <row r="18" customFormat="false" ht="15.75" hidden="false" customHeight="false" outlineLevel="0" collapsed="false">
      <c r="A18" s="192" t="n">
        <v>42938</v>
      </c>
      <c r="B18" s="55" t="s">
        <v>132</v>
      </c>
      <c r="C18" s="92" t="n">
        <v>0.4375</v>
      </c>
      <c r="D18" s="57" t="n">
        <v>260000</v>
      </c>
    </row>
    <row r="19" customFormat="false" ht="15.75" hidden="false" customHeight="false" outlineLevel="0" collapsed="false">
      <c r="A19" s="192" t="n">
        <v>42945</v>
      </c>
      <c r="B19" s="55" t="s">
        <v>132</v>
      </c>
      <c r="C19" s="92" t="n">
        <v>0.4375</v>
      </c>
      <c r="D19" s="57" t="n">
        <v>218000</v>
      </c>
    </row>
    <row r="20" customFormat="false" ht="15.75" hidden="false" customHeight="false" outlineLevel="0" collapsed="false">
      <c r="A20" s="192" t="n">
        <v>42952</v>
      </c>
      <c r="B20" s="55" t="s">
        <v>132</v>
      </c>
      <c r="C20" s="92" t="n">
        <v>0.4375</v>
      </c>
      <c r="D20" s="57" t="n">
        <v>239000</v>
      </c>
    </row>
    <row r="21" customFormat="false" ht="15.75" hidden="false" customHeight="false" outlineLevel="0" collapsed="false">
      <c r="A21" s="192" t="n">
        <v>42959</v>
      </c>
      <c r="B21" s="55" t="s">
        <v>132</v>
      </c>
      <c r="C21" s="92" t="n">
        <v>0.4375</v>
      </c>
      <c r="D21" s="57" t="n">
        <v>116000</v>
      </c>
    </row>
    <row r="22" customFormat="false" ht="15.75" hidden="false" customHeight="false" outlineLevel="0" collapsed="false">
      <c r="A22" s="192" t="n">
        <v>42966</v>
      </c>
      <c r="B22" s="55" t="s">
        <v>132</v>
      </c>
      <c r="C22" s="92" t="n">
        <v>0.4375</v>
      </c>
      <c r="D22" s="57" t="n">
        <v>80000</v>
      </c>
    </row>
    <row r="23" customFormat="false" ht="15.75" hidden="false" customHeight="false" outlineLevel="0" collapsed="false">
      <c r="A23" s="192" t="n">
        <v>42973</v>
      </c>
      <c r="B23" s="55" t="s">
        <v>132</v>
      </c>
      <c r="C23" s="92" t="n">
        <v>0.4375</v>
      </c>
      <c r="D23" s="57" t="n">
        <v>169000</v>
      </c>
    </row>
    <row r="24" customFormat="false" ht="15.75" hidden="false" customHeight="false" outlineLevel="0" collapsed="false">
      <c r="A24" s="192" t="n">
        <v>42980</v>
      </c>
      <c r="B24" s="55" t="s">
        <v>132</v>
      </c>
      <c r="C24" s="92" t="n">
        <v>0.4375</v>
      </c>
      <c r="D24" s="57" t="n">
        <v>456000</v>
      </c>
    </row>
    <row r="25" customFormat="false" ht="15.75" hidden="false" customHeight="false" outlineLevel="0" collapsed="false">
      <c r="A25" s="192" t="n">
        <v>42987</v>
      </c>
      <c r="B25" s="55" t="s">
        <v>132</v>
      </c>
      <c r="C25" s="92" t="n">
        <v>0.4375</v>
      </c>
      <c r="D25" s="57" t="n">
        <v>459000</v>
      </c>
    </row>
    <row r="26" customFormat="false" ht="15.75" hidden="false" customHeight="false" outlineLevel="0" collapsed="false">
      <c r="A26" s="192" t="n">
        <v>42994</v>
      </c>
      <c r="B26" s="55" t="s">
        <v>132</v>
      </c>
      <c r="C26" s="92" t="n">
        <v>0.4375</v>
      </c>
      <c r="D26" s="57" t="n">
        <v>365000</v>
      </c>
    </row>
    <row r="27" customFormat="false" ht="15.75" hidden="false" customHeight="false" outlineLevel="0" collapsed="false">
      <c r="A27" s="192" t="n">
        <v>43001</v>
      </c>
      <c r="B27" s="55" t="s">
        <v>132</v>
      </c>
      <c r="C27" s="92" t="n">
        <v>0.4375</v>
      </c>
      <c r="D27" s="57" t="n">
        <v>354000</v>
      </c>
    </row>
    <row r="28" customFormat="false" ht="15.75" hidden="false" customHeight="false" outlineLevel="0" collapsed="false">
      <c r="A28" s="192" t="n">
        <v>43008</v>
      </c>
      <c r="B28" s="55" t="s">
        <v>974</v>
      </c>
      <c r="C28" s="92" t="n">
        <v>0.4375</v>
      </c>
      <c r="D28" s="57" t="n">
        <v>584000</v>
      </c>
    </row>
    <row r="29" customFormat="false" ht="15.75" hidden="false" customHeight="false" outlineLevel="0" collapsed="false">
      <c r="A29" s="192" t="n">
        <v>43015</v>
      </c>
      <c r="B29" s="55" t="s">
        <v>974</v>
      </c>
      <c r="C29" s="92" t="n">
        <v>0.4375</v>
      </c>
      <c r="D29" s="57" t="n">
        <v>444000</v>
      </c>
    </row>
    <row r="30" customFormat="false" ht="15.75" hidden="false" customHeight="false" outlineLevel="0" collapsed="false">
      <c r="A30" s="192" t="n">
        <v>43022</v>
      </c>
      <c r="B30" s="55" t="s">
        <v>974</v>
      </c>
      <c r="C30" s="92" t="n">
        <v>0.4375</v>
      </c>
      <c r="D30" s="57" t="n">
        <v>213000</v>
      </c>
    </row>
    <row r="31" customFormat="false" ht="15.75" hidden="false" customHeight="false" outlineLevel="0" collapsed="false">
      <c r="A31" s="192" t="n">
        <v>43029</v>
      </c>
      <c r="B31" s="55" t="s">
        <v>974</v>
      </c>
      <c r="C31" s="92" t="n">
        <v>0.4375</v>
      </c>
      <c r="D31" s="57" t="n">
        <v>413000</v>
      </c>
    </row>
    <row r="32" customFormat="false" ht="15.75" hidden="false" customHeight="false" outlineLevel="0" collapsed="false">
      <c r="A32" s="192" t="n">
        <v>43036</v>
      </c>
      <c r="B32" s="55" t="s">
        <v>974</v>
      </c>
      <c r="C32" s="92" t="n">
        <v>0.4375</v>
      </c>
      <c r="D32" s="57" t="n">
        <v>340000</v>
      </c>
    </row>
    <row r="33" customFormat="false" ht="15.75" hidden="false" customHeight="false" outlineLevel="0" collapsed="false">
      <c r="A33" s="192" t="n">
        <v>43043</v>
      </c>
      <c r="B33" s="55" t="s">
        <v>975</v>
      </c>
      <c r="C33" s="55" t="s">
        <v>23</v>
      </c>
      <c r="D33" s="57" t="s">
        <v>23</v>
      </c>
    </row>
    <row r="34" customFormat="false" ht="15.75" hidden="false" customHeight="false" outlineLevel="0" collapsed="false">
      <c r="A34" s="192" t="n">
        <v>43050</v>
      </c>
      <c r="B34" s="55" t="s">
        <v>974</v>
      </c>
      <c r="C34" s="92" t="n">
        <v>0.416666666666667</v>
      </c>
      <c r="D34" s="57" t="n">
        <v>475000</v>
      </c>
    </row>
    <row r="35" customFormat="false" ht="15.75" hidden="false" customHeight="false" outlineLevel="0" collapsed="false">
      <c r="A35" s="192" t="n">
        <v>43057</v>
      </c>
      <c r="B35" s="55" t="s">
        <v>974</v>
      </c>
      <c r="C35" s="92" t="n">
        <v>0.4375</v>
      </c>
      <c r="D35" s="57" t="n">
        <v>332000</v>
      </c>
    </row>
    <row r="36" customFormat="false" ht="15.75" hidden="false" customHeight="false" outlineLevel="0" collapsed="false">
      <c r="A36" s="192" t="n">
        <v>43064</v>
      </c>
      <c r="B36" s="55" t="s">
        <v>974</v>
      </c>
      <c r="C36" s="92" t="n">
        <v>0.4375</v>
      </c>
      <c r="D36" s="57" t="n">
        <v>263000</v>
      </c>
    </row>
    <row r="37" customFormat="false" ht="15.75" hidden="false" customHeight="false" outlineLevel="0" collapsed="false">
      <c r="A37" s="192" t="n">
        <v>43071</v>
      </c>
      <c r="B37" s="55" t="s">
        <v>974</v>
      </c>
      <c r="C37" s="92" t="n">
        <v>0.4375</v>
      </c>
      <c r="D37" s="57" t="n">
        <v>501000</v>
      </c>
    </row>
    <row r="38" customFormat="false" ht="15.75" hidden="false" customHeight="false" outlineLevel="0" collapsed="false">
      <c r="A38" s="192" t="n">
        <v>43078</v>
      </c>
      <c r="B38" s="55" t="s">
        <v>974</v>
      </c>
      <c r="C38" s="92" t="n">
        <v>0.4375</v>
      </c>
      <c r="D38" s="57" t="n">
        <v>385000</v>
      </c>
    </row>
    <row r="39" customFormat="false" ht="15.75" hidden="false" customHeight="false" outlineLevel="0" collapsed="false">
      <c r="A39" s="192" t="n">
        <v>43085</v>
      </c>
      <c r="B39" s="55" t="s">
        <v>974</v>
      </c>
      <c r="C39" s="92" t="n">
        <v>0.4375</v>
      </c>
      <c r="D39" s="57" t="n">
        <v>339000</v>
      </c>
    </row>
    <row r="40" customFormat="false" ht="15.75" hidden="false" customHeight="false" outlineLevel="0" collapsed="false">
      <c r="A40" s="192" t="n">
        <v>43092</v>
      </c>
      <c r="B40" s="55" t="s">
        <v>974</v>
      </c>
      <c r="C40" s="92" t="n">
        <v>0.4375</v>
      </c>
      <c r="D40" s="57" t="n">
        <v>462000</v>
      </c>
    </row>
    <row r="41" customFormat="false" ht="15.75" hidden="false" customHeight="false" outlineLevel="0" collapsed="false">
      <c r="A41" s="192" t="n">
        <v>43099</v>
      </c>
      <c r="B41" s="55" t="s">
        <v>974</v>
      </c>
      <c r="C41" s="92" t="n">
        <v>0.4375</v>
      </c>
      <c r="D41" s="106" t="s">
        <v>976</v>
      </c>
    </row>
    <row r="42" customFormat="false" ht="15.75" hidden="false" customHeight="false" outlineLevel="0" collapsed="false">
      <c r="A42" s="192" t="n">
        <v>43106</v>
      </c>
      <c r="B42" s="55" t="s">
        <v>974</v>
      </c>
      <c r="C42" s="92" t="n">
        <v>0.4375</v>
      </c>
      <c r="D42" s="57" t="n">
        <v>266000</v>
      </c>
    </row>
    <row r="43" customFormat="false" ht="15.75" hidden="false" customHeight="false" outlineLevel="0" collapsed="false">
      <c r="A43" s="192" t="n">
        <v>43113</v>
      </c>
      <c r="B43" s="55" t="s">
        <v>974</v>
      </c>
      <c r="C43" s="92" t="n">
        <v>0.4375</v>
      </c>
      <c r="D43" s="57" t="n">
        <v>202000</v>
      </c>
    </row>
    <row r="44" customFormat="false" ht="15.75" hidden="false" customHeight="false" outlineLevel="0" collapsed="false">
      <c r="A44" s="192" t="n">
        <v>43120</v>
      </c>
      <c r="B44" s="55" t="s">
        <v>974</v>
      </c>
      <c r="C44" s="92" t="n">
        <v>0.4375</v>
      </c>
      <c r="D44" s="57" t="n">
        <v>303000</v>
      </c>
    </row>
    <row r="45" customFormat="false" ht="15.75" hidden="false" customHeight="false" outlineLevel="0" collapsed="false">
      <c r="A45" s="192" t="n">
        <v>43127</v>
      </c>
      <c r="B45" s="55" t="s">
        <v>974</v>
      </c>
      <c r="C45" s="92" t="n">
        <v>0.4375</v>
      </c>
      <c r="D45" s="57" t="n">
        <v>247000</v>
      </c>
    </row>
    <row r="46" customFormat="false" ht="15.75" hidden="false" customHeight="false" outlineLevel="0" collapsed="false">
      <c r="A46" s="192" t="n">
        <v>43134</v>
      </c>
      <c r="B46" s="55" t="s">
        <v>974</v>
      </c>
      <c r="C46" s="92" t="n">
        <v>0.4375</v>
      </c>
      <c r="D46" s="57" t="n">
        <v>185000</v>
      </c>
    </row>
    <row r="47" customFormat="false" ht="15.75" hidden="false" customHeight="false" outlineLevel="0" collapsed="false">
      <c r="A47" s="192" t="n">
        <v>43141</v>
      </c>
      <c r="B47" s="55" t="s">
        <v>974</v>
      </c>
      <c r="C47" s="92" t="n">
        <v>0.4375</v>
      </c>
      <c r="D47" s="57" t="n">
        <v>350000</v>
      </c>
    </row>
    <row r="48" customFormat="false" ht="15.75" hidden="false" customHeight="false" outlineLevel="0" collapsed="false">
      <c r="A48" s="192" t="n">
        <v>43148</v>
      </c>
      <c r="B48" s="55" t="s">
        <v>974</v>
      </c>
      <c r="C48" s="92" t="n">
        <v>0.4375</v>
      </c>
      <c r="D48" s="55" t="s">
        <v>81</v>
      </c>
    </row>
    <row r="49" customFormat="false" ht="15.75" hidden="false" customHeight="false" outlineLevel="0" collapsed="false">
      <c r="A49" s="192" t="n">
        <v>43155</v>
      </c>
      <c r="B49" s="55" t="s">
        <v>974</v>
      </c>
      <c r="C49" s="92" t="n">
        <v>0.4375</v>
      </c>
      <c r="D49" s="57" t="n">
        <v>306000</v>
      </c>
    </row>
    <row r="50" customFormat="false" ht="15.75" hidden="false" customHeight="false" outlineLevel="0" collapsed="false">
      <c r="A50" s="192" t="n">
        <v>43162</v>
      </c>
      <c r="B50" s="55" t="s">
        <v>974</v>
      </c>
      <c r="C50" s="92" t="n">
        <v>0.4375</v>
      </c>
      <c r="D50" s="57" t="n">
        <v>362000</v>
      </c>
    </row>
    <row r="51" customFormat="false" ht="15.75" hidden="false" customHeight="false" outlineLevel="0" collapsed="false">
      <c r="A51" s="192" t="n">
        <v>43169</v>
      </c>
      <c r="B51" s="55" t="s">
        <v>974</v>
      </c>
      <c r="C51" s="92" t="n">
        <v>0.4375</v>
      </c>
      <c r="D51" s="57" t="n">
        <v>419000</v>
      </c>
    </row>
    <row r="52" customFormat="false" ht="15.75" hidden="false" customHeight="false" outlineLevel="0" collapsed="false">
      <c r="A52" s="192" t="n">
        <v>43176</v>
      </c>
      <c r="B52" s="55" t="s">
        <v>974</v>
      </c>
      <c r="C52" s="92" t="n">
        <v>0.4375</v>
      </c>
      <c r="D52" s="57" t="n">
        <v>196000</v>
      </c>
    </row>
    <row r="53" customFormat="false" ht="15.75" hidden="false" customHeight="false" outlineLevel="0" collapsed="false">
      <c r="A53" s="192" t="n">
        <v>43183</v>
      </c>
      <c r="B53" s="55" t="s">
        <v>974</v>
      </c>
      <c r="C53" s="92" t="n">
        <v>0.4375</v>
      </c>
      <c r="D53" s="57" t="n">
        <v>215000</v>
      </c>
    </row>
    <row r="54" customFormat="false" ht="15.75" hidden="false" customHeight="false" outlineLevel="0" collapsed="false">
      <c r="A54" s="192" t="n">
        <v>43190</v>
      </c>
      <c r="B54" s="55" t="s">
        <v>974</v>
      </c>
      <c r="C54" s="92" t="n">
        <v>0.4375</v>
      </c>
      <c r="D54" s="57" t="n">
        <v>543000</v>
      </c>
    </row>
    <row r="55" customFormat="false" ht="15.75" hidden="false" customHeight="false" outlineLevel="0" collapsed="false">
      <c r="A55" s="192" t="n">
        <v>43197</v>
      </c>
      <c r="B55" s="55" t="s">
        <v>974</v>
      </c>
      <c r="C55" s="92" t="n">
        <v>0.4375</v>
      </c>
      <c r="D55" s="57" t="n">
        <v>98000</v>
      </c>
    </row>
    <row r="56" customFormat="false" ht="15.75" hidden="false" customHeight="false" outlineLevel="0" collapsed="false">
      <c r="A56" s="192" t="n">
        <v>43204</v>
      </c>
      <c r="B56" s="55" t="s">
        <v>974</v>
      </c>
      <c r="C56" s="92" t="n">
        <v>0.4375</v>
      </c>
      <c r="D56" s="57" t="n">
        <v>162000</v>
      </c>
    </row>
    <row r="57" customFormat="false" ht="15.75" hidden="false" customHeight="false" outlineLevel="0" collapsed="false">
      <c r="A57" s="192" t="n">
        <v>43211</v>
      </c>
      <c r="B57" s="55" t="s">
        <v>974</v>
      </c>
      <c r="C57" s="92" t="n">
        <v>0.4375</v>
      </c>
      <c r="D57" s="57" t="n">
        <v>306000</v>
      </c>
    </row>
    <row r="58" customFormat="false" ht="15.75" hidden="false" customHeight="false" outlineLevel="0" collapsed="false">
      <c r="A58" s="192" t="n">
        <v>43218</v>
      </c>
      <c r="B58" s="55" t="s">
        <v>974</v>
      </c>
      <c r="C58" s="92" t="n">
        <v>0.4375</v>
      </c>
      <c r="D58" s="57" t="n">
        <v>484000</v>
      </c>
    </row>
    <row r="59" customFormat="false" ht="15.75" hidden="false" customHeight="false" outlineLevel="0" collapsed="false">
      <c r="A59" s="192" t="n">
        <v>43225</v>
      </c>
      <c r="B59" s="55" t="s">
        <v>974</v>
      </c>
      <c r="C59" s="92" t="n">
        <v>0.4375</v>
      </c>
      <c r="D59" s="57" t="n">
        <v>432000</v>
      </c>
    </row>
    <row r="60" customFormat="false" ht="15.75" hidden="false" customHeight="false" outlineLevel="0" collapsed="false">
      <c r="A60" s="192" t="n">
        <v>43232</v>
      </c>
      <c r="B60" s="55" t="s">
        <v>974</v>
      </c>
      <c r="C60" s="92" t="n">
        <v>0.4375</v>
      </c>
      <c r="D60" s="57" t="n">
        <v>155000</v>
      </c>
    </row>
    <row r="61" customFormat="false" ht="15.75" hidden="false" customHeight="false" outlineLevel="0" collapsed="false">
      <c r="A61" s="192" t="n">
        <v>43239</v>
      </c>
      <c r="B61" s="55" t="s">
        <v>974</v>
      </c>
      <c r="C61" s="92" t="n">
        <v>0.4375</v>
      </c>
      <c r="D61" s="57" t="n">
        <v>331000</v>
      </c>
    </row>
    <row r="62" customFormat="false" ht="15.75" hidden="false" customHeight="false" outlineLevel="0" collapsed="false">
      <c r="A62" s="192" t="n">
        <v>43246</v>
      </c>
      <c r="B62" s="55" t="s">
        <v>974</v>
      </c>
      <c r="C62" s="92" t="n">
        <v>0.4375</v>
      </c>
      <c r="D62" s="57" t="n">
        <v>330000</v>
      </c>
    </row>
    <row r="63" customFormat="false" ht="15.75" hidden="false" customHeight="false" outlineLevel="0" collapsed="false">
      <c r="A63" s="192" t="n">
        <v>43253</v>
      </c>
      <c r="B63" s="55" t="s">
        <v>974</v>
      </c>
      <c r="C63" s="92" t="n">
        <v>0.4375</v>
      </c>
      <c r="D63" s="57" t="n">
        <v>77000</v>
      </c>
    </row>
    <row r="64" customFormat="false" ht="15.75" hidden="false" customHeight="false" outlineLevel="0" collapsed="false">
      <c r="A64" s="192" t="n">
        <v>43260</v>
      </c>
      <c r="B64" s="55" t="s">
        <v>974</v>
      </c>
      <c r="C64" s="92" t="n">
        <v>0.4375</v>
      </c>
      <c r="D64" s="57" t="n">
        <v>350000</v>
      </c>
    </row>
    <row r="65" customFormat="false" ht="15.75" hidden="false" customHeight="false" outlineLevel="0" collapsed="false">
      <c r="A65" s="220" t="s">
        <v>977</v>
      </c>
      <c r="B65" s="55" t="s">
        <v>974</v>
      </c>
      <c r="C65" s="92" t="n">
        <v>0.479166666666667</v>
      </c>
      <c r="D65" s="220" t="n">
        <v>498000</v>
      </c>
    </row>
    <row r="66" customFormat="false" ht="15.75" hidden="false" customHeight="false" outlineLevel="0" collapsed="false">
      <c r="A66" s="220" t="s">
        <v>978</v>
      </c>
      <c r="B66" s="55" t="s">
        <v>974</v>
      </c>
      <c r="C66" s="92" t="n">
        <v>0.520833333333333</v>
      </c>
      <c r="D66" s="220" t="n">
        <v>562000</v>
      </c>
    </row>
    <row r="67" customFormat="false" ht="15.75" hidden="false" customHeight="false" outlineLevel="0" collapsed="false">
      <c r="A67" s="220" t="s">
        <v>979</v>
      </c>
      <c r="B67" s="55" t="s">
        <v>974</v>
      </c>
      <c r="C67" s="92" t="n">
        <v>0.5625</v>
      </c>
      <c r="D67" s="220" t="n">
        <v>268000</v>
      </c>
    </row>
    <row r="68" customFormat="false" ht="15.75" hidden="false" customHeight="false" outlineLevel="0" collapsed="false">
      <c r="A68" s="221" t="n">
        <v>43349</v>
      </c>
      <c r="B68" s="55" t="s">
        <v>974</v>
      </c>
      <c r="C68" s="92" t="n">
        <v>0.604166666666667</v>
      </c>
      <c r="D68" s="220" t="n">
        <v>90000</v>
      </c>
    </row>
    <row r="69" customFormat="false" ht="15.75" hidden="false" customHeight="false" outlineLevel="0" collapsed="false">
      <c r="A69" s="221" t="n">
        <v>43137</v>
      </c>
      <c r="B69" s="55" t="s">
        <v>974</v>
      </c>
      <c r="C69" s="92" t="n">
        <v>0.645833333333333</v>
      </c>
      <c r="D69" s="220" t="n">
        <v>20000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18.51"/>
    <col collapsed="false" customWidth="true" hidden="false" outlineLevel="0" max="4" min="4" style="0" width="18.88"/>
    <col collapsed="false" customWidth="true" hidden="false" outlineLevel="0" max="5" min="5" style="0" width="15.49"/>
    <col collapsed="false" customWidth="true" hidden="false" outlineLevel="0" max="6" min="6" style="0" width="21.37"/>
  </cols>
  <sheetData>
    <row r="1" customFormat="false" ht="15.75" hidden="false" customHeight="false" outlineLevel="0" collapsed="false">
      <c r="A1" s="190" t="s">
        <v>841</v>
      </c>
      <c r="B1" s="51" t="s">
        <v>341</v>
      </c>
      <c r="C1" s="51" t="s">
        <v>980</v>
      </c>
      <c r="D1" s="51" t="s">
        <v>981</v>
      </c>
      <c r="E1" s="51" t="s">
        <v>115</v>
      </c>
      <c r="F1" s="51" t="s">
        <v>846</v>
      </c>
      <c r="G1" s="51" t="s">
        <v>343</v>
      </c>
      <c r="H1" s="51" t="s">
        <v>53</v>
      </c>
    </row>
    <row r="2" customFormat="false" ht="15.75" hidden="true" customHeight="false" outlineLevel="0" collapsed="false">
      <c r="A2" s="208" t="n">
        <v>42994</v>
      </c>
      <c r="B2" s="8" t="s">
        <v>982</v>
      </c>
      <c r="C2" s="8"/>
      <c r="D2" s="8" t="s">
        <v>982</v>
      </c>
      <c r="E2" s="55" t="s">
        <v>132</v>
      </c>
      <c r="G2" s="57"/>
      <c r="H2" s="32"/>
    </row>
    <row r="3" customFormat="false" ht="15.75" hidden="true" customHeight="false" outlineLevel="0" collapsed="false">
      <c r="A3" s="208" t="n">
        <v>43001</v>
      </c>
      <c r="B3" s="8" t="s">
        <v>857</v>
      </c>
      <c r="C3" s="55"/>
      <c r="D3" s="55" t="s">
        <v>857</v>
      </c>
      <c r="E3" s="55" t="s">
        <v>132</v>
      </c>
      <c r="G3" s="57"/>
    </row>
    <row r="4" customFormat="false" ht="15.75" hidden="true" customHeight="false" outlineLevel="0" collapsed="false">
      <c r="A4" s="208" t="n">
        <v>43008</v>
      </c>
      <c r="B4" s="8" t="s">
        <v>858</v>
      </c>
      <c r="C4" s="55"/>
      <c r="D4" s="55" t="s">
        <v>983</v>
      </c>
      <c r="E4" s="55"/>
      <c r="G4" s="57"/>
    </row>
    <row r="5" customFormat="false" ht="15.75" hidden="true" customHeight="false" outlineLevel="0" collapsed="false">
      <c r="A5" s="208" t="n">
        <v>43015</v>
      </c>
      <c r="B5" s="8" t="s">
        <v>858</v>
      </c>
      <c r="C5" s="55"/>
      <c r="D5" s="55" t="s">
        <v>858</v>
      </c>
      <c r="E5" s="55" t="s">
        <v>132</v>
      </c>
      <c r="G5" s="57"/>
    </row>
    <row r="6" customFormat="false" ht="15.75" hidden="true" customHeight="false" outlineLevel="0" collapsed="false">
      <c r="A6" s="208" t="n">
        <v>43022</v>
      </c>
      <c r="B6" s="8" t="s">
        <v>859</v>
      </c>
      <c r="C6" s="55"/>
      <c r="D6" s="55" t="s">
        <v>859</v>
      </c>
      <c r="E6" s="55" t="s">
        <v>132</v>
      </c>
      <c r="G6" s="57"/>
    </row>
    <row r="7" customFormat="false" ht="15.75" hidden="true" customHeight="false" outlineLevel="0" collapsed="false">
      <c r="A7" s="208" t="n">
        <v>43029</v>
      </c>
      <c r="B7" s="8" t="s">
        <v>860</v>
      </c>
      <c r="C7" s="55"/>
      <c r="D7" s="55" t="s">
        <v>860</v>
      </c>
      <c r="E7" s="55"/>
      <c r="G7" s="57"/>
    </row>
    <row r="8" customFormat="false" ht="15.75" hidden="true" customHeight="false" outlineLevel="0" collapsed="false">
      <c r="A8" s="208" t="n">
        <v>43036</v>
      </c>
      <c r="B8" s="8" t="s">
        <v>861</v>
      </c>
      <c r="C8" s="55"/>
      <c r="D8" s="55" t="s">
        <v>861</v>
      </c>
      <c r="E8" s="55"/>
      <c r="G8" s="57"/>
    </row>
    <row r="9" customFormat="false" ht="15.75" hidden="true" customHeight="false" outlineLevel="0" collapsed="false">
      <c r="A9" s="208" t="n">
        <v>43043</v>
      </c>
      <c r="B9" s="8" t="s">
        <v>862</v>
      </c>
      <c r="C9" s="55"/>
      <c r="D9" s="55" t="s">
        <v>862</v>
      </c>
      <c r="E9" s="55"/>
      <c r="G9" s="57"/>
    </row>
    <row r="10" customFormat="false" ht="15.75" hidden="true" customHeight="false" outlineLevel="0" collapsed="false">
      <c r="A10" s="208" t="n">
        <v>43050</v>
      </c>
      <c r="B10" s="8" t="s">
        <v>863</v>
      </c>
      <c r="C10" s="55"/>
      <c r="D10" s="55" t="s">
        <v>855</v>
      </c>
      <c r="E10" s="55" t="s">
        <v>132</v>
      </c>
      <c r="G10" s="57"/>
    </row>
    <row r="11" customFormat="false" ht="15.75" hidden="true" customHeight="false" outlineLevel="0" collapsed="false">
      <c r="A11" s="208" t="n">
        <v>43057</v>
      </c>
      <c r="B11" s="8"/>
      <c r="E11" s="55"/>
      <c r="G11" s="57"/>
    </row>
    <row r="12" customFormat="false" ht="15.75" hidden="false" customHeight="false" outlineLevel="0" collapsed="false">
      <c r="A12" s="222" t="n">
        <v>2018</v>
      </c>
      <c r="B12" s="8"/>
      <c r="E12" s="55"/>
      <c r="G12" s="57"/>
    </row>
    <row r="13" customFormat="false" ht="15.75" hidden="false" customHeight="false" outlineLevel="0" collapsed="false">
      <c r="A13" s="223" t="n">
        <v>43106</v>
      </c>
      <c r="B13" s="8"/>
      <c r="C13" s="55" t="s">
        <v>984</v>
      </c>
      <c r="D13" s="55" t="s">
        <v>985</v>
      </c>
      <c r="E13" s="55" t="s">
        <v>132</v>
      </c>
      <c r="G13" s="57" t="n">
        <v>776000</v>
      </c>
    </row>
    <row r="14" customFormat="false" ht="15.75" hidden="false" customHeight="false" outlineLevel="0" collapsed="false">
      <c r="A14" s="223" t="n">
        <v>43113</v>
      </c>
      <c r="B14" s="8"/>
      <c r="C14" s="55" t="s">
        <v>984</v>
      </c>
      <c r="D14" s="55" t="s">
        <v>986</v>
      </c>
      <c r="E14" s="55" t="s">
        <v>132</v>
      </c>
      <c r="G14" s="57" t="n">
        <v>520000</v>
      </c>
    </row>
    <row r="15" customFormat="false" ht="15.75" hidden="false" customHeight="false" outlineLevel="0" collapsed="false">
      <c r="A15" s="223" t="n">
        <v>43120</v>
      </c>
      <c r="B15" s="8"/>
      <c r="C15" s="55" t="s">
        <v>987</v>
      </c>
      <c r="D15" s="55" t="s">
        <v>988</v>
      </c>
      <c r="E15" s="55" t="s">
        <v>132</v>
      </c>
      <c r="G15" s="57" t="n">
        <v>888000</v>
      </c>
    </row>
    <row r="16" customFormat="false" ht="15.75" hidden="false" customHeight="false" outlineLevel="0" collapsed="false">
      <c r="A16" s="223" t="n">
        <v>43127</v>
      </c>
      <c r="B16" s="8"/>
      <c r="C16" s="55" t="s">
        <v>989</v>
      </c>
      <c r="D16" s="55" t="s">
        <v>990</v>
      </c>
      <c r="E16" s="55" t="s">
        <v>132</v>
      </c>
      <c r="G16" s="57" t="n">
        <v>431000</v>
      </c>
    </row>
    <row r="17" customFormat="false" ht="15.75" hidden="false" customHeight="false" outlineLevel="0" collapsed="false">
      <c r="A17" s="223" t="n">
        <v>43134</v>
      </c>
      <c r="B17" s="8"/>
      <c r="C17" s="55" t="s">
        <v>991</v>
      </c>
      <c r="D17" s="55" t="s">
        <v>992</v>
      </c>
      <c r="E17" s="55" t="s">
        <v>132</v>
      </c>
      <c r="G17" s="57" t="n">
        <v>841000</v>
      </c>
    </row>
    <row r="18" customFormat="false" ht="15.75" hidden="false" customHeight="false" outlineLevel="0" collapsed="false">
      <c r="A18" s="223" t="n">
        <v>43141</v>
      </c>
      <c r="B18" s="8"/>
      <c r="C18" s="55" t="s">
        <v>993</v>
      </c>
      <c r="D18" s="55" t="s">
        <v>994</v>
      </c>
      <c r="E18" s="55" t="s">
        <v>132</v>
      </c>
      <c r="G18" s="57" t="n">
        <v>837000</v>
      </c>
    </row>
    <row r="19" customFormat="false" ht="15.75" hidden="false" customHeight="false" outlineLevel="0" collapsed="false">
      <c r="A19" s="223" t="n">
        <v>43148</v>
      </c>
      <c r="B19" s="8"/>
      <c r="C19" s="55" t="s">
        <v>995</v>
      </c>
      <c r="D19" s="55" t="s">
        <v>996</v>
      </c>
      <c r="E19" s="55" t="s">
        <v>132</v>
      </c>
      <c r="G19" s="57" t="n">
        <v>1677000</v>
      </c>
    </row>
    <row r="20" customFormat="false" ht="15.75" hidden="false" customHeight="false" outlineLevel="0" collapsed="false">
      <c r="A20" s="223" t="n">
        <v>43155</v>
      </c>
      <c r="B20" s="8"/>
      <c r="C20" s="55" t="s">
        <v>997</v>
      </c>
      <c r="D20" s="55" t="s">
        <v>998</v>
      </c>
      <c r="E20" s="55" t="s">
        <v>132</v>
      </c>
      <c r="G20" s="57" t="n">
        <v>1176000</v>
      </c>
    </row>
    <row r="21" customFormat="false" ht="15.75" hidden="false" customHeight="false" outlineLevel="0" collapsed="false">
      <c r="A21" s="223" t="n">
        <v>43162</v>
      </c>
      <c r="B21" s="8"/>
      <c r="C21" s="55" t="s">
        <v>999</v>
      </c>
      <c r="D21" s="55" t="s">
        <v>985</v>
      </c>
      <c r="E21" s="55" t="s">
        <v>132</v>
      </c>
      <c r="G21" s="57" t="n">
        <v>361000</v>
      </c>
    </row>
    <row r="22" customFormat="false" ht="15.75" hidden="false" customHeight="false" outlineLevel="0" collapsed="false">
      <c r="A22" s="223" t="n">
        <v>43169</v>
      </c>
      <c r="B22" s="8"/>
      <c r="C22" s="55" t="s">
        <v>1000</v>
      </c>
      <c r="D22" s="55" t="s">
        <v>986</v>
      </c>
      <c r="E22" s="55" t="s">
        <v>132</v>
      </c>
      <c r="G22" s="57" t="n">
        <v>758000</v>
      </c>
    </row>
    <row r="23" customFormat="false" ht="15.75" hidden="false" customHeight="false" outlineLevel="0" collapsed="false">
      <c r="A23" s="223" t="n">
        <v>43176</v>
      </c>
      <c r="B23" s="8"/>
      <c r="C23" s="55" t="s">
        <v>1001</v>
      </c>
      <c r="D23" s="55" t="s">
        <v>988</v>
      </c>
      <c r="E23" s="55" t="s">
        <v>132</v>
      </c>
      <c r="G23" s="57" t="n">
        <v>699000</v>
      </c>
    </row>
    <row r="24" customFormat="false" ht="15.75" hidden="false" customHeight="false" outlineLevel="0" collapsed="false">
      <c r="A24" s="223" t="n">
        <v>43183</v>
      </c>
      <c r="B24" s="8"/>
      <c r="C24" s="55" t="s">
        <v>1002</v>
      </c>
      <c r="D24" s="55" t="s">
        <v>990</v>
      </c>
      <c r="E24" s="55" t="s">
        <v>132</v>
      </c>
      <c r="G24" s="57" t="n">
        <v>478000</v>
      </c>
    </row>
    <row r="25" customFormat="false" ht="15.75" hidden="false" customHeight="false" outlineLevel="0" collapsed="false">
      <c r="A25" s="223" t="n">
        <v>43190</v>
      </c>
      <c r="B25" s="8"/>
      <c r="C25" s="55" t="s">
        <v>1003</v>
      </c>
      <c r="D25" s="55" t="s">
        <v>992</v>
      </c>
      <c r="E25" s="55" t="s">
        <v>132</v>
      </c>
      <c r="G25" s="57" t="n">
        <v>478000</v>
      </c>
    </row>
    <row r="26" customFormat="false" ht="15.75" hidden="false" customHeight="false" outlineLevel="0" collapsed="false">
      <c r="A26" s="223" t="n">
        <v>43197</v>
      </c>
      <c r="B26" s="8"/>
      <c r="C26" s="55" t="s">
        <v>984</v>
      </c>
      <c r="D26" s="55" t="s">
        <v>984</v>
      </c>
      <c r="E26" s="55" t="s">
        <v>132</v>
      </c>
      <c r="G26" s="57" t="n">
        <v>903000</v>
      </c>
    </row>
    <row r="27" customFormat="false" ht="15.75" hidden="false" customHeight="false" outlineLevel="0" collapsed="false">
      <c r="A27" s="223" t="n">
        <v>43204</v>
      </c>
      <c r="B27" s="8"/>
      <c r="C27" s="55" t="s">
        <v>984</v>
      </c>
      <c r="D27" s="55" t="s">
        <v>984</v>
      </c>
      <c r="E27" s="55" t="s">
        <v>132</v>
      </c>
      <c r="G27" s="57" t="n">
        <v>680000</v>
      </c>
    </row>
    <row r="28" customFormat="false" ht="15.75" hidden="false" customHeight="false" outlineLevel="0" collapsed="false">
      <c r="A28" s="223" t="n">
        <v>43211</v>
      </c>
      <c r="B28" s="8"/>
      <c r="C28" s="55" t="s">
        <v>1004</v>
      </c>
      <c r="D28" s="55" t="s">
        <v>1004</v>
      </c>
      <c r="E28" s="55" t="s">
        <v>132</v>
      </c>
      <c r="G28" s="57" t="n">
        <v>1113000</v>
      </c>
    </row>
    <row r="29" customFormat="false" ht="15.75" hidden="false" customHeight="false" outlineLevel="0" collapsed="false">
      <c r="A29" s="223" t="n">
        <v>43218</v>
      </c>
      <c r="B29" s="8"/>
      <c r="C29" s="55" t="s">
        <v>991</v>
      </c>
      <c r="D29" s="55" t="s">
        <v>991</v>
      </c>
      <c r="E29" s="55" t="s">
        <v>132</v>
      </c>
      <c r="G29" s="57" t="n">
        <v>803000</v>
      </c>
    </row>
    <row r="30" customFormat="false" ht="15.75" hidden="false" customHeight="false" outlineLevel="0" collapsed="false">
      <c r="A30" s="223" t="n">
        <v>43225</v>
      </c>
      <c r="B30" s="8"/>
      <c r="C30" s="55" t="s">
        <v>993</v>
      </c>
      <c r="D30" s="55" t="s">
        <v>993</v>
      </c>
      <c r="E30" s="55" t="s">
        <v>132</v>
      </c>
      <c r="G30" s="57" t="n">
        <v>822000</v>
      </c>
    </row>
    <row r="31" customFormat="false" ht="15.75" hidden="false" customHeight="false" outlineLevel="0" collapsed="false">
      <c r="A31" s="223" t="n">
        <v>43232</v>
      </c>
      <c r="B31" s="55"/>
      <c r="C31" s="55" t="s">
        <v>995</v>
      </c>
      <c r="D31" s="55" t="s">
        <v>995</v>
      </c>
      <c r="E31" s="55" t="s">
        <v>132</v>
      </c>
      <c r="G31" s="57" t="n">
        <v>644000</v>
      </c>
    </row>
    <row r="32" customFormat="false" ht="15.75" hidden="false" customHeight="false" outlineLevel="0" collapsed="false">
      <c r="A32" s="223" t="n">
        <v>43239</v>
      </c>
      <c r="B32" s="8"/>
      <c r="C32" s="55" t="s">
        <v>997</v>
      </c>
      <c r="D32" s="55" t="s">
        <v>997</v>
      </c>
      <c r="E32" s="55" t="s">
        <v>132</v>
      </c>
      <c r="G32" s="57" t="n">
        <v>675000</v>
      </c>
    </row>
    <row r="33" customFormat="false" ht="15.75" hidden="false" customHeight="false" outlineLevel="0" collapsed="false">
      <c r="A33" s="223" t="n">
        <v>43246</v>
      </c>
      <c r="C33" s="55" t="s">
        <v>594</v>
      </c>
      <c r="D33" s="55" t="s">
        <v>1005</v>
      </c>
      <c r="G33" s="106" t="s">
        <v>23</v>
      </c>
    </row>
    <row r="34" customFormat="false" ht="15.75" hidden="false" customHeight="false" outlineLevel="0" collapsed="false">
      <c r="A34" s="223" t="n">
        <v>43253</v>
      </c>
      <c r="C34" s="55" t="s">
        <v>1000</v>
      </c>
      <c r="D34" s="55" t="s">
        <v>1005</v>
      </c>
      <c r="G34" s="106" t="s">
        <v>23</v>
      </c>
    </row>
    <row r="35" customFormat="false" ht="15.75" hidden="false" customHeight="false" outlineLevel="0" collapsed="false">
      <c r="A35" s="224" t="s">
        <v>977</v>
      </c>
      <c r="G35" s="224" t="n">
        <v>862000</v>
      </c>
    </row>
    <row r="36" customFormat="false" ht="15.75" hidden="false" customHeight="false" outlineLevel="0" collapsed="false">
      <c r="A36" s="224" t="s">
        <v>978</v>
      </c>
      <c r="E36" s="55"/>
      <c r="G36" s="224" t="n">
        <v>484000</v>
      </c>
    </row>
    <row r="37" customFormat="false" ht="15.75" hidden="false" customHeight="false" outlineLevel="0" collapsed="false">
      <c r="A37" s="224" t="s">
        <v>1006</v>
      </c>
      <c r="G37" s="224" t="n">
        <v>302000</v>
      </c>
    </row>
    <row r="38" customFormat="false" ht="15.75" hidden="false" customHeight="false" outlineLevel="0" collapsed="false">
      <c r="A38" s="225" t="n">
        <v>43349</v>
      </c>
      <c r="G38" s="224" t="n">
        <v>767000</v>
      </c>
    </row>
    <row r="39" customFormat="false" ht="15.75" hidden="false" customHeight="false" outlineLevel="0" collapsed="false">
      <c r="A39" s="225" t="n">
        <v>43137</v>
      </c>
      <c r="G39" s="224" t="n">
        <v>790000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9.76"/>
    <col collapsed="false" customWidth="true" hidden="false" outlineLevel="0" max="8" min="8" style="0" width="45.12"/>
    <col collapsed="false" customWidth="true" hidden="false" outlineLevel="0" max="9" min="9" style="0" width="49.87"/>
  </cols>
  <sheetData>
    <row r="1" customFormat="false" ht="15.75" hidden="false" customHeight="false" outlineLevel="0" collapsed="false">
      <c r="A1" s="32" t="s">
        <v>106</v>
      </c>
      <c r="B1" s="32" t="s">
        <v>619</v>
      </c>
      <c r="C1" s="32" t="s">
        <v>620</v>
      </c>
      <c r="D1" s="32" t="s">
        <v>621</v>
      </c>
      <c r="E1" s="32" t="s">
        <v>622</v>
      </c>
      <c r="F1" s="32" t="s">
        <v>623</v>
      </c>
      <c r="G1" s="32" t="s">
        <v>343</v>
      </c>
      <c r="H1" s="51" t="s">
        <v>1007</v>
      </c>
      <c r="I1" s="32" t="s">
        <v>624</v>
      </c>
    </row>
    <row r="2" customFormat="false" ht="15.75" hidden="false" customHeight="false" outlineLevel="0" collapsed="false">
      <c r="A2" s="91" t="n">
        <v>42665</v>
      </c>
      <c r="B2" s="8" t="s">
        <v>626</v>
      </c>
      <c r="D2" s="92" t="n">
        <v>0.4375</v>
      </c>
      <c r="E2" s="92" t="n">
        <v>0.4375</v>
      </c>
      <c r="F2" s="55" t="s">
        <v>1008</v>
      </c>
      <c r="G2" s="57" t="n">
        <v>636000</v>
      </c>
      <c r="H2" s="55" t="s">
        <v>1009</v>
      </c>
    </row>
    <row r="3" customFormat="false" ht="15.75" hidden="false" customHeight="false" outlineLevel="0" collapsed="false">
      <c r="A3" s="91" t="n">
        <v>42666</v>
      </c>
      <c r="B3" s="8" t="s">
        <v>626</v>
      </c>
      <c r="D3" s="92" t="n">
        <v>0.626388888888889</v>
      </c>
      <c r="E3" s="92" t="n">
        <v>0.626388888888889</v>
      </c>
      <c r="F3" s="55" t="s">
        <v>1008</v>
      </c>
      <c r="G3" s="57" t="n">
        <v>507000</v>
      </c>
      <c r="H3" s="55" t="s">
        <v>1009</v>
      </c>
    </row>
    <row r="4" customFormat="false" ht="15.75" hidden="false" customHeight="false" outlineLevel="0" collapsed="false">
      <c r="A4" s="91" t="n">
        <v>42672</v>
      </c>
      <c r="B4" s="8" t="s">
        <v>626</v>
      </c>
      <c r="D4" s="92" t="n">
        <v>0.4375</v>
      </c>
      <c r="E4" s="92" t="n">
        <v>0.4375</v>
      </c>
      <c r="F4" s="55" t="s">
        <v>1010</v>
      </c>
      <c r="G4" s="57" t="n">
        <v>1148000</v>
      </c>
      <c r="H4" s="55" t="s">
        <v>1011</v>
      </c>
    </row>
    <row r="5" customFormat="false" ht="15.75" hidden="false" customHeight="false" outlineLevel="0" collapsed="false">
      <c r="A5" s="91" t="n">
        <v>42673</v>
      </c>
      <c r="B5" s="8" t="s">
        <v>626</v>
      </c>
      <c r="D5" s="92" t="n">
        <v>0.626388888888889</v>
      </c>
      <c r="E5" s="92" t="n">
        <v>0.626388888888889</v>
      </c>
      <c r="F5" s="55" t="s">
        <v>1010</v>
      </c>
      <c r="G5" s="57" t="n">
        <v>1047000</v>
      </c>
      <c r="H5" s="55" t="s">
        <v>1011</v>
      </c>
    </row>
    <row r="6" customFormat="false" ht="15.75" hidden="false" customHeight="false" outlineLevel="0" collapsed="false">
      <c r="A6" s="91" t="n">
        <v>42679</v>
      </c>
      <c r="B6" s="8" t="s">
        <v>626</v>
      </c>
      <c r="D6" s="92" t="n">
        <v>0.4375</v>
      </c>
      <c r="E6" s="92" t="n">
        <v>0.4375</v>
      </c>
      <c r="F6" s="55" t="s">
        <v>1012</v>
      </c>
      <c r="G6" s="57" t="n">
        <v>564000</v>
      </c>
      <c r="H6" s="55" t="s">
        <v>1013</v>
      </c>
    </row>
    <row r="7" customFormat="false" ht="15.75" hidden="false" customHeight="false" outlineLevel="0" collapsed="false">
      <c r="A7" s="91" t="n">
        <v>42680</v>
      </c>
      <c r="B7" s="8" t="s">
        <v>626</v>
      </c>
      <c r="D7" s="92" t="n">
        <v>0.626388888888889</v>
      </c>
      <c r="E7" s="92" t="n">
        <v>0.626388888888889</v>
      </c>
      <c r="F7" s="55" t="s">
        <v>1012</v>
      </c>
      <c r="G7" s="57" t="n">
        <v>1439000</v>
      </c>
      <c r="H7" s="55" t="s">
        <v>1013</v>
      </c>
    </row>
    <row r="8" customFormat="false" ht="15.75" hidden="false" customHeight="false" outlineLevel="0" collapsed="false">
      <c r="A8" s="91" t="n">
        <v>42686</v>
      </c>
      <c r="B8" s="8" t="s">
        <v>626</v>
      </c>
      <c r="D8" s="92" t="n">
        <v>0.4375</v>
      </c>
      <c r="E8" s="92" t="n">
        <v>0.4375</v>
      </c>
      <c r="F8" s="55" t="s">
        <v>1014</v>
      </c>
      <c r="G8" s="57" t="n">
        <v>443000</v>
      </c>
      <c r="H8" s="55" t="s">
        <v>1015</v>
      </c>
    </row>
    <row r="9" customFormat="false" ht="15.75" hidden="false" customHeight="false" outlineLevel="0" collapsed="false">
      <c r="A9" s="91" t="n">
        <v>42687</v>
      </c>
      <c r="B9" s="8" t="s">
        <v>626</v>
      </c>
      <c r="D9" s="92" t="n">
        <v>0.626388888888889</v>
      </c>
      <c r="E9" s="92" t="n">
        <v>0.626388888888889</v>
      </c>
      <c r="F9" s="55" t="s">
        <v>1014</v>
      </c>
      <c r="G9" s="57" t="n">
        <v>611000</v>
      </c>
      <c r="H9" s="55" t="s">
        <v>1015</v>
      </c>
    </row>
    <row r="10" customFormat="false" ht="15.75" hidden="false" customHeight="false" outlineLevel="0" collapsed="false">
      <c r="B10" s="8" t="s">
        <v>626</v>
      </c>
      <c r="D10" s="92" t="n">
        <v>0.4375</v>
      </c>
      <c r="E10" s="92" t="n">
        <v>0.4375</v>
      </c>
      <c r="F10" s="55" t="s">
        <v>1016</v>
      </c>
      <c r="G10" s="57" t="n">
        <v>284000</v>
      </c>
      <c r="H10" s="55" t="s">
        <v>1017</v>
      </c>
    </row>
    <row r="11" customFormat="false" ht="15.75" hidden="false" customHeight="false" outlineLevel="0" collapsed="false">
      <c r="A11" s="91" t="n">
        <v>42693</v>
      </c>
      <c r="B11" s="8" t="s">
        <v>626</v>
      </c>
      <c r="D11" s="92" t="n">
        <v>0.626388888888889</v>
      </c>
      <c r="E11" s="92" t="n">
        <v>0.626388888888889</v>
      </c>
      <c r="F11" s="55" t="s">
        <v>1016</v>
      </c>
      <c r="G11" s="57" t="n">
        <v>705000</v>
      </c>
      <c r="H11" s="55" t="s">
        <v>1017</v>
      </c>
    </row>
    <row r="12" customFormat="false" ht="15.75" hidden="false" customHeight="false" outlineLevel="0" collapsed="false">
      <c r="A12" s="91" t="n">
        <v>42700</v>
      </c>
      <c r="B12" s="8" t="s">
        <v>646</v>
      </c>
      <c r="D12" s="92" t="n">
        <v>0.4375</v>
      </c>
      <c r="E12" s="55" t="s">
        <v>23</v>
      </c>
      <c r="F12" s="55" t="s">
        <v>23</v>
      </c>
      <c r="G12" s="55" t="s">
        <v>23</v>
      </c>
      <c r="I12" s="55" t="s">
        <v>1018</v>
      </c>
    </row>
    <row r="13" customFormat="false" ht="15.75" hidden="false" customHeight="false" outlineLevel="0" collapsed="false">
      <c r="A13" s="91" t="n">
        <v>42701</v>
      </c>
      <c r="B13" s="8" t="s">
        <v>646</v>
      </c>
      <c r="D13" s="92" t="n">
        <v>0.626388888888889</v>
      </c>
      <c r="E13" s="55" t="s">
        <v>23</v>
      </c>
      <c r="F13" s="55" t="s">
        <v>23</v>
      </c>
      <c r="G13" s="55" t="s">
        <v>23</v>
      </c>
      <c r="I13" s="55" t="s">
        <v>1019</v>
      </c>
    </row>
    <row r="14" customFormat="false" ht="15.75" hidden="false" customHeight="false" outlineLevel="0" collapsed="false">
      <c r="A14" s="91" t="n">
        <v>42707</v>
      </c>
      <c r="B14" s="8" t="s">
        <v>626</v>
      </c>
      <c r="D14" s="92" t="n">
        <v>0.4375</v>
      </c>
      <c r="E14" s="92" t="n">
        <v>0.4375</v>
      </c>
      <c r="F14" s="55" t="s">
        <v>1020</v>
      </c>
      <c r="G14" s="57" t="n">
        <v>410000</v>
      </c>
      <c r="H14" s="55" t="s">
        <v>1021</v>
      </c>
    </row>
    <row r="15" customFormat="false" ht="15.75" hidden="false" customHeight="false" outlineLevel="0" collapsed="false">
      <c r="A15" s="91" t="n">
        <v>42708</v>
      </c>
      <c r="B15" s="8" t="s">
        <v>626</v>
      </c>
      <c r="D15" s="92" t="n">
        <v>0.626388888888889</v>
      </c>
      <c r="E15" s="92" t="n">
        <v>0.626388888888889</v>
      </c>
      <c r="F15" s="55" t="s">
        <v>1020</v>
      </c>
      <c r="G15" s="57" t="n">
        <v>418000</v>
      </c>
      <c r="H15" s="55" t="s">
        <v>1021</v>
      </c>
    </row>
    <row r="16" customFormat="false" ht="15.75" hidden="false" customHeight="false" outlineLevel="0" collapsed="false">
      <c r="A16" s="91" t="n">
        <v>42714</v>
      </c>
      <c r="B16" s="8" t="s">
        <v>626</v>
      </c>
      <c r="D16" s="92" t="n">
        <v>0.4375</v>
      </c>
      <c r="E16" s="92" t="n">
        <v>0.4375</v>
      </c>
      <c r="F16" s="55" t="s">
        <v>1022</v>
      </c>
      <c r="G16" s="57" t="n">
        <v>331000</v>
      </c>
      <c r="H16" s="55" t="s">
        <v>1023</v>
      </c>
    </row>
    <row r="17" customFormat="false" ht="15.75" hidden="false" customHeight="false" outlineLevel="0" collapsed="false">
      <c r="A17" s="91" t="n">
        <v>42715</v>
      </c>
      <c r="B17" s="8" t="s">
        <v>626</v>
      </c>
      <c r="D17" s="92" t="n">
        <v>0.626388888888889</v>
      </c>
      <c r="E17" s="92" t="n">
        <v>0.626388888888889</v>
      </c>
      <c r="F17" s="55" t="s">
        <v>1022</v>
      </c>
      <c r="G17" s="57" t="n">
        <v>449000</v>
      </c>
      <c r="H17" s="55" t="s">
        <v>1023</v>
      </c>
    </row>
    <row r="18" customFormat="false" ht="15.75" hidden="false" customHeight="false" outlineLevel="0" collapsed="false">
      <c r="A18" s="91" t="n">
        <v>42721</v>
      </c>
      <c r="B18" s="8" t="s">
        <v>626</v>
      </c>
      <c r="D18" s="92" t="n">
        <v>0.4375</v>
      </c>
      <c r="E18" s="92" t="n">
        <v>0.4375</v>
      </c>
      <c r="F18" s="55" t="s">
        <v>1024</v>
      </c>
      <c r="G18" s="57" t="n">
        <v>756000</v>
      </c>
      <c r="H18" s="55" t="s">
        <v>1025</v>
      </c>
    </row>
    <row r="19" customFormat="false" ht="15.75" hidden="false" customHeight="false" outlineLevel="0" collapsed="false">
      <c r="A19" s="91" t="n">
        <v>42722</v>
      </c>
      <c r="B19" s="8" t="s">
        <v>626</v>
      </c>
      <c r="D19" s="92" t="n">
        <v>0.626388888888889</v>
      </c>
      <c r="E19" s="92" t="n">
        <v>0.626388888888889</v>
      </c>
      <c r="F19" s="55" t="s">
        <v>1024</v>
      </c>
      <c r="G19" s="57" t="n">
        <v>956000</v>
      </c>
      <c r="H19" s="55" t="s">
        <v>1025</v>
      </c>
    </row>
    <row r="20" customFormat="false" ht="15.75" hidden="false" customHeight="false" outlineLevel="0" collapsed="false">
      <c r="A20" s="91" t="n">
        <v>42728</v>
      </c>
      <c r="B20" s="8" t="s">
        <v>626</v>
      </c>
      <c r="D20" s="92" t="n">
        <v>0.4375</v>
      </c>
      <c r="E20" s="92" t="n">
        <v>0.4375</v>
      </c>
      <c r="F20" s="55" t="s">
        <v>1026</v>
      </c>
      <c r="G20" s="57" t="n">
        <v>830000</v>
      </c>
      <c r="H20" s="55" t="s">
        <v>1027</v>
      </c>
    </row>
    <row r="21" customFormat="false" ht="15.75" hidden="false" customHeight="false" outlineLevel="0" collapsed="false">
      <c r="A21" s="91" t="n">
        <v>42729</v>
      </c>
      <c r="B21" s="8" t="s">
        <v>626</v>
      </c>
      <c r="D21" s="92" t="n">
        <v>0.626388888888889</v>
      </c>
      <c r="E21" s="92" t="n">
        <v>0.626388888888889</v>
      </c>
      <c r="F21" s="55" t="s">
        <v>1026</v>
      </c>
      <c r="G21" s="55" t="s">
        <v>1028</v>
      </c>
      <c r="H21" s="55" t="s">
        <v>23</v>
      </c>
      <c r="I21" s="55" t="s">
        <v>1029</v>
      </c>
    </row>
    <row r="22" customFormat="false" ht="15.75" hidden="false" customHeight="false" outlineLevel="0" collapsed="false">
      <c r="A22" s="54" t="n">
        <v>42735</v>
      </c>
      <c r="B22" s="8" t="s">
        <v>626</v>
      </c>
      <c r="D22" s="92" t="n">
        <v>0.4375</v>
      </c>
      <c r="E22" s="92" t="n">
        <v>0.4375</v>
      </c>
      <c r="F22" s="55" t="s">
        <v>1026</v>
      </c>
      <c r="G22" s="57" t="n">
        <v>349000</v>
      </c>
      <c r="H22" s="55" t="s">
        <v>1027</v>
      </c>
    </row>
    <row r="23" customFormat="false" ht="15.75" hidden="false" customHeight="false" outlineLevel="0" collapsed="false">
      <c r="A23" s="91" t="n">
        <v>42736</v>
      </c>
      <c r="B23" s="8" t="s">
        <v>626</v>
      </c>
      <c r="D23" s="92" t="n">
        <v>0.626388888888889</v>
      </c>
      <c r="E23" s="92" t="n">
        <v>0.626388888888889</v>
      </c>
      <c r="F23" s="55" t="s">
        <v>1026</v>
      </c>
      <c r="G23" s="57" t="n">
        <v>943000</v>
      </c>
      <c r="H23" s="55" t="s">
        <v>1027</v>
      </c>
    </row>
    <row r="24" customFormat="false" ht="15.75" hidden="false" customHeight="false" outlineLevel="0" collapsed="false">
      <c r="A24" s="91" t="n">
        <v>42742</v>
      </c>
      <c r="B24" s="8" t="s">
        <v>626</v>
      </c>
      <c r="D24" s="92" t="n">
        <v>0.4375</v>
      </c>
      <c r="E24" s="92" t="n">
        <v>0.4375</v>
      </c>
      <c r="F24" s="55" t="s">
        <v>348</v>
      </c>
      <c r="G24" s="57" t="n">
        <v>640000</v>
      </c>
      <c r="H24" s="55" t="s">
        <v>1030</v>
      </c>
    </row>
    <row r="25" customFormat="false" ht="15.75" hidden="false" customHeight="false" outlineLevel="0" collapsed="false">
      <c r="A25" s="91" t="n">
        <v>42743</v>
      </c>
      <c r="B25" s="8" t="s">
        <v>626</v>
      </c>
      <c r="D25" s="92" t="n">
        <v>0.626388888888889</v>
      </c>
      <c r="E25" s="92" t="n">
        <v>0.626388888888889</v>
      </c>
      <c r="F25" s="55" t="s">
        <v>348</v>
      </c>
      <c r="G25" s="57" t="n">
        <v>1082000</v>
      </c>
      <c r="H25" s="55" t="s">
        <v>1030</v>
      </c>
    </row>
    <row r="26" customFormat="false" ht="15.75" hidden="false" customHeight="false" outlineLevel="0" collapsed="false">
      <c r="A26" s="91" t="n">
        <v>42749</v>
      </c>
      <c r="B26" s="8" t="s">
        <v>626</v>
      </c>
      <c r="D26" s="92" t="n">
        <v>0.4375</v>
      </c>
      <c r="E26" s="92" t="n">
        <v>0.4375</v>
      </c>
      <c r="F26" s="55" t="s">
        <v>355</v>
      </c>
      <c r="G26" s="57" t="n">
        <v>545000</v>
      </c>
      <c r="H26" s="55" t="s">
        <v>1031</v>
      </c>
    </row>
    <row r="27" customFormat="false" ht="15.75" hidden="false" customHeight="false" outlineLevel="0" collapsed="false">
      <c r="A27" s="91" t="n">
        <v>42750</v>
      </c>
      <c r="B27" s="8" t="s">
        <v>626</v>
      </c>
      <c r="D27" s="92" t="n">
        <v>0.626388888888889</v>
      </c>
      <c r="E27" s="92" t="n">
        <v>0.626388888888889</v>
      </c>
      <c r="F27" s="55" t="s">
        <v>355</v>
      </c>
      <c r="G27" s="57" t="n">
        <v>792000</v>
      </c>
      <c r="H27" s="55" t="s">
        <v>1031</v>
      </c>
    </row>
    <row r="28" customFormat="false" ht="15.75" hidden="false" customHeight="false" outlineLevel="0" collapsed="false">
      <c r="A28" s="91" t="n">
        <v>42756</v>
      </c>
      <c r="B28" s="8" t="s">
        <v>626</v>
      </c>
      <c r="D28" s="92" t="n">
        <v>0.4375</v>
      </c>
      <c r="E28" s="92" t="n">
        <v>0.4375</v>
      </c>
      <c r="F28" s="55" t="s">
        <v>347</v>
      </c>
      <c r="G28" s="57" t="n">
        <v>248000</v>
      </c>
      <c r="H28" s="55" t="s">
        <v>1032</v>
      </c>
    </row>
    <row r="29" customFormat="false" ht="15.75" hidden="false" customHeight="false" outlineLevel="0" collapsed="false">
      <c r="A29" s="91" t="n">
        <v>42757</v>
      </c>
      <c r="B29" s="8" t="s">
        <v>626</v>
      </c>
      <c r="D29" s="92" t="n">
        <v>0.626388888888889</v>
      </c>
      <c r="E29" s="92" t="n">
        <v>0.626388888888889</v>
      </c>
      <c r="F29" s="55" t="s">
        <v>347</v>
      </c>
      <c r="G29" s="57" t="n">
        <v>371000</v>
      </c>
      <c r="H29" s="55" t="s">
        <v>1032</v>
      </c>
    </row>
    <row r="30" customFormat="false" ht="15.75" hidden="false" customHeight="false" outlineLevel="0" collapsed="false">
      <c r="A30" s="91" t="n">
        <v>42763</v>
      </c>
      <c r="B30" s="8" t="s">
        <v>626</v>
      </c>
      <c r="D30" s="92" t="n">
        <v>0.4375</v>
      </c>
      <c r="E30" s="92" t="n">
        <v>0.4375</v>
      </c>
      <c r="F30" s="55" t="s">
        <v>354</v>
      </c>
      <c r="G30" s="57" t="n">
        <v>478000</v>
      </c>
      <c r="H30" s="55" t="s">
        <v>1009</v>
      </c>
    </row>
    <row r="31" customFormat="false" ht="15.75" hidden="false" customHeight="false" outlineLevel="0" collapsed="false">
      <c r="A31" s="91" t="n">
        <v>42764</v>
      </c>
      <c r="B31" s="8" t="s">
        <v>626</v>
      </c>
      <c r="D31" s="92" t="n">
        <v>0.626388888888889</v>
      </c>
      <c r="E31" s="92" t="n">
        <v>0.626388888888889</v>
      </c>
      <c r="F31" s="55" t="s">
        <v>354</v>
      </c>
      <c r="G31" s="57" t="n">
        <v>638000</v>
      </c>
      <c r="H31" s="55" t="s">
        <v>1009</v>
      </c>
    </row>
    <row r="32" customFormat="false" ht="15.75" hidden="false" customHeight="false" outlineLevel="0" collapsed="false">
      <c r="A32" s="91" t="n">
        <v>42770</v>
      </c>
      <c r="B32" s="8" t="s">
        <v>626</v>
      </c>
      <c r="D32" s="92" t="n">
        <v>0.4375</v>
      </c>
      <c r="E32" s="92" t="n">
        <v>0.4375</v>
      </c>
      <c r="F32" s="55" t="s">
        <v>358</v>
      </c>
      <c r="G32" s="57" t="n">
        <v>836000</v>
      </c>
      <c r="H32" s="55" t="s">
        <v>1011</v>
      </c>
    </row>
    <row r="33" customFormat="false" ht="15.75" hidden="false" customHeight="false" outlineLevel="0" collapsed="false">
      <c r="A33" s="91" t="n">
        <v>42771</v>
      </c>
      <c r="B33" s="8" t="s">
        <v>626</v>
      </c>
      <c r="D33" s="92" t="n">
        <v>0.626388888888889</v>
      </c>
      <c r="E33" s="92" t="n">
        <v>0.626388888888889</v>
      </c>
      <c r="F33" s="55" t="s">
        <v>358</v>
      </c>
      <c r="G33" s="57" t="n">
        <v>802000</v>
      </c>
      <c r="H33" s="55" t="s">
        <v>1011</v>
      </c>
    </row>
    <row r="34" customFormat="false" ht="15.75" hidden="false" customHeight="false" outlineLevel="0" collapsed="false">
      <c r="A34" s="91" t="n">
        <v>42777</v>
      </c>
      <c r="B34" s="8" t="s">
        <v>626</v>
      </c>
      <c r="D34" s="92" t="n">
        <v>0.4375</v>
      </c>
      <c r="E34" s="92" t="n">
        <v>0.4375</v>
      </c>
      <c r="F34" s="55" t="s">
        <v>361</v>
      </c>
      <c r="G34" s="57" t="n">
        <v>289000</v>
      </c>
      <c r="H34" s="55" t="s">
        <v>1013</v>
      </c>
    </row>
    <row r="35" customFormat="false" ht="15.75" hidden="false" customHeight="false" outlineLevel="0" collapsed="false">
      <c r="A35" s="91" t="n">
        <v>42778</v>
      </c>
      <c r="B35" s="8" t="s">
        <v>626</v>
      </c>
      <c r="D35" s="92" t="n">
        <v>0.626388888888889</v>
      </c>
      <c r="E35" s="92" t="n">
        <v>0.626388888888889</v>
      </c>
      <c r="F35" s="55" t="s">
        <v>361</v>
      </c>
      <c r="G35" s="57" t="n">
        <v>681000</v>
      </c>
      <c r="H35" s="55" t="s">
        <v>1013</v>
      </c>
    </row>
    <row r="36" customFormat="false" ht="15.75" hidden="false" customHeight="false" outlineLevel="0" collapsed="false">
      <c r="A36" s="91" t="n">
        <v>42784</v>
      </c>
      <c r="B36" s="8" t="s">
        <v>646</v>
      </c>
      <c r="D36" s="92" t="n">
        <v>0.4375</v>
      </c>
      <c r="E36" s="55" t="s">
        <v>23</v>
      </c>
      <c r="F36" s="55" t="s">
        <v>379</v>
      </c>
      <c r="G36" s="55"/>
      <c r="H36" s="55" t="s">
        <v>1009</v>
      </c>
      <c r="I36" s="55" t="s">
        <v>1033</v>
      </c>
    </row>
    <row r="37" customFormat="false" ht="15.75" hidden="false" customHeight="false" outlineLevel="0" collapsed="false">
      <c r="A37" s="91" t="n">
        <v>42785</v>
      </c>
      <c r="B37" s="8" t="s">
        <v>626</v>
      </c>
      <c r="D37" s="92" t="n">
        <v>0.626388888888889</v>
      </c>
      <c r="E37" s="92" t="n">
        <v>0.626388888888889</v>
      </c>
      <c r="F37" s="55" t="s">
        <v>379</v>
      </c>
      <c r="G37" s="57" t="n">
        <v>734000</v>
      </c>
      <c r="H37" s="55" t="s">
        <v>1009</v>
      </c>
    </row>
    <row r="38" customFormat="false" ht="15.75" hidden="false" customHeight="false" outlineLevel="0" collapsed="false">
      <c r="A38" s="91" t="n">
        <v>42791</v>
      </c>
      <c r="B38" s="8" t="s">
        <v>626</v>
      </c>
      <c r="D38" s="92" t="n">
        <v>0.4375</v>
      </c>
      <c r="E38" s="92" t="n">
        <v>0.4375</v>
      </c>
      <c r="F38" s="55" t="s">
        <v>380</v>
      </c>
      <c r="G38" s="57" t="n">
        <v>707000</v>
      </c>
      <c r="H38" s="55" t="s">
        <v>1011</v>
      </c>
    </row>
    <row r="39" customFormat="false" ht="15.75" hidden="false" customHeight="false" outlineLevel="0" collapsed="false">
      <c r="A39" s="91" t="n">
        <v>42792</v>
      </c>
      <c r="B39" s="8" t="s">
        <v>626</v>
      </c>
      <c r="D39" s="92" t="n">
        <v>0.626388888888889</v>
      </c>
      <c r="E39" s="92" t="n">
        <v>0.626388888888889</v>
      </c>
      <c r="F39" s="55" t="s">
        <v>380</v>
      </c>
      <c r="G39" s="57" t="n">
        <v>674000</v>
      </c>
      <c r="H39" s="55" t="s">
        <v>1011</v>
      </c>
    </row>
    <row r="40" customFormat="false" ht="15.75" hidden="false" customHeight="false" outlineLevel="0" collapsed="false">
      <c r="A40" s="91" t="n">
        <v>42798</v>
      </c>
      <c r="B40" s="8" t="s">
        <v>626</v>
      </c>
      <c r="D40" s="92" t="n">
        <v>0.4375</v>
      </c>
      <c r="E40" s="92" t="n">
        <v>0.4375</v>
      </c>
      <c r="F40" s="55" t="s">
        <v>381</v>
      </c>
      <c r="G40" s="57" t="n">
        <v>1215000</v>
      </c>
      <c r="H40" s="55" t="s">
        <v>1013</v>
      </c>
    </row>
    <row r="41" customFormat="false" ht="15.75" hidden="false" customHeight="false" outlineLevel="0" collapsed="false">
      <c r="A41" s="91" t="n">
        <v>42799</v>
      </c>
      <c r="B41" s="8" t="s">
        <v>626</v>
      </c>
      <c r="D41" s="92" t="n">
        <v>0.626388888888889</v>
      </c>
      <c r="E41" s="92" t="n">
        <v>0.626388888888889</v>
      </c>
      <c r="F41" s="55" t="s">
        <v>381</v>
      </c>
      <c r="G41" s="57" t="n">
        <v>407000</v>
      </c>
      <c r="H41" s="55" t="s">
        <v>1013</v>
      </c>
    </row>
    <row r="42" customFormat="false" ht="15.75" hidden="false" customHeight="false" outlineLevel="0" collapsed="false">
      <c r="A42" s="91" t="n">
        <v>42805</v>
      </c>
      <c r="B42" s="8" t="s">
        <v>626</v>
      </c>
      <c r="D42" s="92" t="n">
        <v>0.4375</v>
      </c>
      <c r="E42" s="92" t="n">
        <v>0.4375</v>
      </c>
      <c r="F42" s="55" t="s">
        <v>382</v>
      </c>
      <c r="G42" s="57" t="n">
        <v>709000</v>
      </c>
      <c r="H42" s="55" t="s">
        <v>1015</v>
      </c>
    </row>
    <row r="43" customFormat="false" ht="15.75" hidden="false" customHeight="false" outlineLevel="0" collapsed="false">
      <c r="A43" s="91" t="n">
        <v>42806</v>
      </c>
      <c r="B43" s="8" t="s">
        <v>626</v>
      </c>
      <c r="D43" s="92" t="n">
        <v>0.626388888888889</v>
      </c>
      <c r="E43" s="92" t="n">
        <v>0.626388888888889</v>
      </c>
      <c r="F43" s="55" t="s">
        <v>382</v>
      </c>
      <c r="G43" s="57" t="n">
        <v>656000</v>
      </c>
      <c r="H43" s="55" t="s">
        <v>1015</v>
      </c>
    </row>
    <row r="44" customFormat="false" ht="15.75" hidden="false" customHeight="false" outlineLevel="0" collapsed="false">
      <c r="A44" s="91" t="n">
        <v>42812</v>
      </c>
      <c r="B44" s="8" t="s">
        <v>626</v>
      </c>
      <c r="D44" s="92" t="n">
        <v>0.4375</v>
      </c>
      <c r="E44" s="92" t="n">
        <v>0.4375</v>
      </c>
      <c r="F44" s="55" t="s">
        <v>383</v>
      </c>
      <c r="G44" s="57" t="n">
        <v>441000</v>
      </c>
      <c r="H44" s="55" t="s">
        <v>1017</v>
      </c>
    </row>
    <row r="45" customFormat="false" ht="15.75" hidden="false" customHeight="false" outlineLevel="0" collapsed="false">
      <c r="A45" s="91" t="n">
        <v>42813</v>
      </c>
      <c r="B45" s="8" t="s">
        <v>626</v>
      </c>
      <c r="D45" s="92" t="n">
        <v>0.626388888888889</v>
      </c>
      <c r="E45" s="92" t="n">
        <v>0.626388888888889</v>
      </c>
      <c r="F45" s="55" t="s">
        <v>383</v>
      </c>
      <c r="G45" s="57" t="n">
        <v>700000</v>
      </c>
      <c r="H45" s="55" t="s">
        <v>1017</v>
      </c>
    </row>
    <row r="46" customFormat="false" ht="15.75" hidden="false" customHeight="false" outlineLevel="0" collapsed="false">
      <c r="A46" s="91" t="n">
        <v>42819</v>
      </c>
      <c r="B46" s="8" t="s">
        <v>626</v>
      </c>
      <c r="D46" s="92" t="n">
        <v>0.4375</v>
      </c>
      <c r="E46" s="92" t="n">
        <v>0.4375</v>
      </c>
      <c r="F46" s="55" t="s">
        <v>384</v>
      </c>
      <c r="G46" s="57" t="n">
        <v>757000</v>
      </c>
      <c r="H46" s="55" t="s">
        <v>1021</v>
      </c>
    </row>
    <row r="47" customFormat="false" ht="15.75" hidden="false" customHeight="false" outlineLevel="0" collapsed="false">
      <c r="A47" s="91" t="n">
        <v>42820</v>
      </c>
      <c r="B47" s="8" t="s">
        <v>626</v>
      </c>
      <c r="D47" s="92" t="n">
        <v>0.626388888888889</v>
      </c>
      <c r="E47" s="92" t="n">
        <v>0.626388888888889</v>
      </c>
      <c r="F47" s="55" t="s">
        <v>384</v>
      </c>
      <c r="G47" s="57" t="n">
        <v>627000</v>
      </c>
      <c r="H47" s="55" t="s">
        <v>1021</v>
      </c>
    </row>
    <row r="48" customFormat="false" ht="15.75" hidden="false" customHeight="false" outlineLevel="0" collapsed="false">
      <c r="A48" s="91" t="n">
        <v>42826</v>
      </c>
      <c r="B48" s="8" t="s">
        <v>626</v>
      </c>
      <c r="D48" s="92" t="n">
        <v>0.4375</v>
      </c>
      <c r="E48" s="92" t="n">
        <v>0.4375</v>
      </c>
      <c r="F48" s="55" t="s">
        <v>385</v>
      </c>
      <c r="G48" s="57" t="n">
        <v>582000</v>
      </c>
      <c r="H48" s="55" t="s">
        <v>1023</v>
      </c>
    </row>
    <row r="49" customFormat="false" ht="15.75" hidden="false" customHeight="false" outlineLevel="0" collapsed="false">
      <c r="A49" s="91" t="n">
        <v>42827</v>
      </c>
      <c r="B49" s="8" t="s">
        <v>646</v>
      </c>
      <c r="D49" s="92" t="n">
        <v>0.626388888888889</v>
      </c>
      <c r="E49" s="55" t="s">
        <v>23</v>
      </c>
      <c r="F49" s="55" t="s">
        <v>385</v>
      </c>
      <c r="G49" s="55" t="s">
        <v>23</v>
      </c>
      <c r="H49" s="55" t="s">
        <v>1023</v>
      </c>
      <c r="I49" s="55" t="s">
        <v>1034</v>
      </c>
    </row>
    <row r="50" customFormat="false" ht="15.75" hidden="false" customHeight="false" outlineLevel="0" collapsed="false">
      <c r="G50" s="156"/>
    </row>
    <row r="51" customFormat="false" ht="15.75" hidden="false" customHeight="false" outlineLevel="0" collapsed="false">
      <c r="A51" s="91" t="n">
        <v>42833</v>
      </c>
      <c r="B51" s="8" t="s">
        <v>626</v>
      </c>
      <c r="D51" s="92" t="n">
        <v>0.4375</v>
      </c>
      <c r="E51" s="92" t="n">
        <v>0.4375</v>
      </c>
      <c r="F51" s="55" t="s">
        <v>383</v>
      </c>
      <c r="G51" s="57" t="n">
        <v>396000</v>
      </c>
      <c r="H51" s="55" t="s">
        <v>1025</v>
      </c>
    </row>
    <row r="52" customFormat="false" ht="15.75" hidden="false" customHeight="false" outlineLevel="0" collapsed="false">
      <c r="A52" s="91" t="n">
        <v>42834</v>
      </c>
      <c r="B52" s="8" t="s">
        <v>626</v>
      </c>
      <c r="D52" s="92" t="n">
        <v>0.626388888888889</v>
      </c>
      <c r="E52" s="92" t="n">
        <v>0.626388888888889</v>
      </c>
      <c r="F52" s="55" t="s">
        <v>383</v>
      </c>
      <c r="G52" s="57" t="n">
        <v>302000</v>
      </c>
      <c r="H52" s="55" t="s">
        <v>1025</v>
      </c>
    </row>
    <row r="53" customFormat="false" ht="15.75" hidden="false" customHeight="false" outlineLevel="0" collapsed="false">
      <c r="A53" s="91" t="n">
        <v>42840</v>
      </c>
      <c r="B53" s="8" t="s">
        <v>626</v>
      </c>
      <c r="D53" s="92" t="n">
        <v>0.4375</v>
      </c>
      <c r="E53" s="92" t="n">
        <v>0.4375</v>
      </c>
      <c r="F53" s="55" t="s">
        <v>384</v>
      </c>
      <c r="G53" s="57" t="n">
        <v>549000</v>
      </c>
      <c r="H53" s="55" t="s">
        <v>1027</v>
      </c>
    </row>
    <row r="54" customFormat="false" ht="15.75" hidden="false" customHeight="false" outlineLevel="0" collapsed="false">
      <c r="A54" s="91" t="n">
        <v>42841</v>
      </c>
      <c r="B54" s="8" t="s">
        <v>626</v>
      </c>
      <c r="D54" s="92" t="n">
        <v>0.626388888888889</v>
      </c>
      <c r="E54" s="92" t="n">
        <v>0.626388888888889</v>
      </c>
      <c r="F54" s="55" t="s">
        <v>384</v>
      </c>
      <c r="G54" s="57" t="n">
        <v>560000</v>
      </c>
      <c r="H54" s="55" t="s">
        <v>1027</v>
      </c>
    </row>
    <row r="55" customFormat="false" ht="15.75" hidden="false" customHeight="false" outlineLevel="0" collapsed="false">
      <c r="A55" s="91" t="n">
        <v>42847</v>
      </c>
      <c r="B55" s="8" t="s">
        <v>626</v>
      </c>
      <c r="D55" s="92" t="n">
        <v>0.4375</v>
      </c>
      <c r="E55" s="92" t="n">
        <v>0.4375</v>
      </c>
      <c r="F55" s="55" t="s">
        <v>385</v>
      </c>
      <c r="G55" s="57" t="n">
        <v>484000</v>
      </c>
      <c r="H55" s="55" t="s">
        <v>1030</v>
      </c>
    </row>
    <row r="56" customFormat="false" ht="15.75" hidden="false" customHeight="false" outlineLevel="0" collapsed="false">
      <c r="A56" s="91" t="n">
        <v>42848</v>
      </c>
      <c r="B56" s="8" t="s">
        <v>626</v>
      </c>
      <c r="D56" s="92" t="n">
        <v>0.626388888888889</v>
      </c>
      <c r="E56" s="92" t="n">
        <v>0.626388888888889</v>
      </c>
      <c r="F56" s="55" t="s">
        <v>385</v>
      </c>
      <c r="G56" s="57" t="n">
        <v>283000</v>
      </c>
      <c r="H56" s="55" t="s">
        <v>1030</v>
      </c>
    </row>
    <row r="57" customFormat="false" ht="15.75" hidden="false" customHeight="false" outlineLevel="0" collapsed="false">
      <c r="A57" s="91" t="n">
        <v>42854</v>
      </c>
      <c r="B57" s="8" t="s">
        <v>626</v>
      </c>
      <c r="D57" s="92" t="n">
        <v>0.4375</v>
      </c>
      <c r="E57" s="92" t="n">
        <v>0.4375</v>
      </c>
      <c r="F57" s="55" t="s">
        <v>1035</v>
      </c>
      <c r="G57" s="57" t="n">
        <v>1419000</v>
      </c>
      <c r="H57" s="55" t="s">
        <v>1031</v>
      </c>
    </row>
    <row r="58" customFormat="false" ht="15.75" hidden="false" customHeight="false" outlineLevel="0" collapsed="false">
      <c r="A58" s="91" t="n">
        <v>42855</v>
      </c>
      <c r="B58" s="8" t="s">
        <v>626</v>
      </c>
      <c r="D58" s="92" t="n">
        <v>0.626388888888889</v>
      </c>
      <c r="E58" s="92" t="n">
        <v>0.626388888888889</v>
      </c>
      <c r="F58" s="55" t="s">
        <v>1035</v>
      </c>
      <c r="G58" s="57" t="n">
        <v>1419000</v>
      </c>
      <c r="H58" s="55" t="s">
        <v>1031</v>
      </c>
    </row>
    <row r="59" customFormat="false" ht="15.75" hidden="false" customHeight="false" outlineLevel="0" collapsed="false">
      <c r="A59" s="91" t="n">
        <v>42861</v>
      </c>
      <c r="B59" s="8" t="s">
        <v>626</v>
      </c>
      <c r="D59" s="92" t="n">
        <v>0.4375</v>
      </c>
      <c r="E59" s="92" t="n">
        <v>0.4375</v>
      </c>
      <c r="F59" s="55" t="s">
        <v>1008</v>
      </c>
      <c r="G59" s="57" t="n">
        <v>483000</v>
      </c>
      <c r="H59" s="55" t="s">
        <v>1032</v>
      </c>
    </row>
    <row r="60" customFormat="false" ht="15.75" hidden="false" customHeight="false" outlineLevel="0" collapsed="false">
      <c r="A60" s="91" t="n">
        <v>42862</v>
      </c>
      <c r="B60" s="8" t="s">
        <v>626</v>
      </c>
      <c r="D60" s="92" t="n">
        <v>0.626388888888889</v>
      </c>
      <c r="E60" s="92" t="n">
        <v>0.626388888888889</v>
      </c>
      <c r="F60" s="55" t="s">
        <v>1008</v>
      </c>
      <c r="G60" s="57" t="n">
        <v>1116000</v>
      </c>
      <c r="H60" s="55" t="s">
        <v>1032</v>
      </c>
    </row>
    <row r="61" customFormat="false" ht="15.75" hidden="false" customHeight="false" outlineLevel="0" collapsed="false">
      <c r="A61" s="91" t="n">
        <v>42868</v>
      </c>
      <c r="B61" s="8" t="s">
        <v>626</v>
      </c>
      <c r="D61" s="92" t="n">
        <v>0.4375</v>
      </c>
      <c r="E61" s="92" t="n">
        <v>0.4375</v>
      </c>
      <c r="F61" s="55" t="s">
        <v>1010</v>
      </c>
      <c r="G61" s="57" t="n">
        <v>751000</v>
      </c>
      <c r="H61" s="55" t="s">
        <v>1009</v>
      </c>
    </row>
    <row r="62" customFormat="false" ht="15.75" hidden="false" customHeight="false" outlineLevel="0" collapsed="false">
      <c r="A62" s="91" t="n">
        <v>42869</v>
      </c>
      <c r="B62" s="8" t="s">
        <v>626</v>
      </c>
      <c r="D62" s="92" t="n">
        <v>0.626388888888889</v>
      </c>
      <c r="E62" s="92" t="n">
        <v>0.626388888888889</v>
      </c>
      <c r="F62" s="55" t="s">
        <v>1010</v>
      </c>
      <c r="G62" s="57" t="n">
        <v>881000</v>
      </c>
      <c r="H62" s="55" t="s">
        <v>1009</v>
      </c>
    </row>
    <row r="63" customFormat="false" ht="15.75" hidden="false" customHeight="false" outlineLevel="0" collapsed="false">
      <c r="A63" s="91" t="n">
        <v>42875</v>
      </c>
      <c r="B63" s="8" t="s">
        <v>646</v>
      </c>
      <c r="D63" s="92" t="n">
        <v>0.4375</v>
      </c>
      <c r="E63" s="55" t="s">
        <v>23</v>
      </c>
      <c r="F63" s="55" t="s">
        <v>1012</v>
      </c>
      <c r="G63" s="55" t="s">
        <v>23</v>
      </c>
      <c r="H63" s="55" t="s">
        <v>1011</v>
      </c>
      <c r="I63" s="55" t="s">
        <v>836</v>
      </c>
    </row>
    <row r="64" customFormat="false" ht="15.75" hidden="false" customHeight="false" outlineLevel="0" collapsed="false">
      <c r="A64" s="91" t="n">
        <v>42876</v>
      </c>
      <c r="B64" s="8" t="s">
        <v>626</v>
      </c>
      <c r="D64" s="92" t="n">
        <v>0.626388888888889</v>
      </c>
      <c r="E64" s="92" t="n">
        <v>0.626388888888889</v>
      </c>
      <c r="F64" s="55" t="s">
        <v>1012</v>
      </c>
      <c r="G64" s="57" t="n">
        <v>244000</v>
      </c>
      <c r="H64" s="55" t="s">
        <v>1011</v>
      </c>
    </row>
    <row r="65" customFormat="false" ht="15.75" hidden="false" customHeight="false" outlineLevel="0" collapsed="false">
      <c r="A65" s="91" t="n">
        <v>42882</v>
      </c>
      <c r="B65" s="8" t="s">
        <v>626</v>
      </c>
      <c r="D65" s="92" t="n">
        <v>0.4375</v>
      </c>
      <c r="E65" s="92" t="n">
        <v>0.4375</v>
      </c>
      <c r="F65" s="55" t="s">
        <v>1012</v>
      </c>
      <c r="G65" s="57" t="n">
        <v>476000</v>
      </c>
      <c r="H65" s="55" t="s">
        <v>1013</v>
      </c>
    </row>
    <row r="66" customFormat="false" ht="15.75" hidden="false" customHeight="false" outlineLevel="0" collapsed="false">
      <c r="A66" s="91" t="n">
        <v>42883</v>
      </c>
      <c r="B66" s="8" t="s">
        <v>626</v>
      </c>
      <c r="D66" s="92" t="n">
        <v>0.626388888888889</v>
      </c>
      <c r="E66" s="92" t="n">
        <v>0.626388888888889</v>
      </c>
      <c r="F66" s="55" t="s">
        <v>1012</v>
      </c>
      <c r="G66" s="57" t="n">
        <v>470000</v>
      </c>
      <c r="H66" s="55" t="s">
        <v>1013</v>
      </c>
    </row>
    <row r="67" customFormat="false" ht="15.75" hidden="false" customHeight="false" outlineLevel="0" collapsed="false">
      <c r="A67" s="91" t="n">
        <v>42889</v>
      </c>
      <c r="B67" s="8" t="s">
        <v>626</v>
      </c>
      <c r="D67" s="92" t="n">
        <v>0.4375</v>
      </c>
      <c r="E67" s="92" t="n">
        <v>0.4375</v>
      </c>
      <c r="F67" s="55" t="s">
        <v>1014</v>
      </c>
      <c r="G67" s="57" t="n">
        <v>225000</v>
      </c>
      <c r="H67" s="55" t="s">
        <v>1009</v>
      </c>
    </row>
    <row r="68" customFormat="false" ht="15.75" hidden="false" customHeight="false" outlineLevel="0" collapsed="false">
      <c r="A68" s="91" t="n">
        <v>42890</v>
      </c>
      <c r="B68" s="8" t="s">
        <v>626</v>
      </c>
      <c r="D68" s="92" t="n">
        <v>0.626388888888889</v>
      </c>
      <c r="E68" s="92" t="n">
        <v>0.626388888888889</v>
      </c>
      <c r="F68" s="55" t="s">
        <v>1014</v>
      </c>
      <c r="G68" s="57" t="n">
        <v>529000</v>
      </c>
      <c r="H68" s="55" t="s">
        <v>1009</v>
      </c>
    </row>
    <row r="69" customFormat="false" ht="15.75" hidden="false" customHeight="false" outlineLevel="0" collapsed="false">
      <c r="A69" s="91" t="n">
        <v>42896</v>
      </c>
      <c r="B69" s="8" t="s">
        <v>626</v>
      </c>
      <c r="D69" s="92" t="n">
        <v>0.4375</v>
      </c>
      <c r="E69" s="92" t="n">
        <v>0.4375</v>
      </c>
      <c r="F69" s="55" t="s">
        <v>1016</v>
      </c>
      <c r="G69" s="57" t="n">
        <v>316000</v>
      </c>
      <c r="H69" s="55" t="s">
        <v>1011</v>
      </c>
    </row>
    <row r="70" customFormat="false" ht="15.75" hidden="false" customHeight="false" outlineLevel="0" collapsed="false">
      <c r="A70" s="91" t="n">
        <v>42897</v>
      </c>
      <c r="B70" s="8" t="s">
        <v>626</v>
      </c>
      <c r="D70" s="92" t="n">
        <v>0.626388888888889</v>
      </c>
      <c r="E70" s="92" t="n">
        <v>0.626388888888889</v>
      </c>
      <c r="F70" s="55" t="s">
        <v>1016</v>
      </c>
      <c r="G70" s="57" t="n">
        <v>597000</v>
      </c>
      <c r="H70" s="55" t="s">
        <v>1011</v>
      </c>
      <c r="I70" s="55" t="s">
        <v>764</v>
      </c>
    </row>
    <row r="71" customFormat="false" ht="15.75" hidden="false" customHeight="false" outlineLevel="0" collapsed="false">
      <c r="A71" s="91" t="n">
        <v>42903</v>
      </c>
      <c r="B71" s="8" t="s">
        <v>626</v>
      </c>
      <c r="D71" s="92" t="n">
        <v>0.4375</v>
      </c>
      <c r="E71" s="92" t="n">
        <v>0.4375</v>
      </c>
      <c r="F71" s="55" t="s">
        <v>1020</v>
      </c>
      <c r="G71" s="57" t="n">
        <v>490000</v>
      </c>
      <c r="H71" s="55" t="s">
        <v>1013</v>
      </c>
      <c r="I71" s="0" t="e">
        <f aca="false">AVERAGE(H40:H65)</f>
        <v>#DIV/0!</v>
      </c>
    </row>
    <row r="72" customFormat="false" ht="15.75" hidden="false" customHeight="false" outlineLevel="0" collapsed="false">
      <c r="A72" s="91" t="n">
        <v>42904</v>
      </c>
      <c r="B72" s="8" t="s">
        <v>626</v>
      </c>
      <c r="D72" s="92" t="n">
        <v>0.626388888888889</v>
      </c>
      <c r="E72" s="92" t="n">
        <v>0.626388888888889</v>
      </c>
      <c r="F72" s="55" t="s">
        <v>1020</v>
      </c>
      <c r="G72" s="57" t="n">
        <v>432000</v>
      </c>
      <c r="H72" s="55" t="s">
        <v>1013</v>
      </c>
    </row>
  </sheetData>
  <conditionalFormatting sqref="B1:B72">
    <cfRule type="containsText" priority="2" operator="containsText" aboveAverage="0" equalAverage="0" bottom="0" percent="0" rank="0" text="Successful Broadcast" dxfId="0">
      <formula>NOT(ISERROR(SEARCH("Successful Broadcast",B1)))</formula>
    </cfRule>
  </conditionalFormatting>
  <conditionalFormatting sqref="B1:B72">
    <cfRule type="containsText" priority="3" operator="containsText" aboveAverage="0" equalAverage="0" bottom="0" percent="0" rank="0" text="Broadcast With Error" dxfId="1">
      <formula>NOT(ISERROR(SEARCH("Broadcast With Error",B1)))</formula>
    </cfRule>
  </conditionalFormatting>
  <conditionalFormatting sqref="B1:B72">
    <cfRule type="containsText" priority="4" operator="containsText" aboveAverage="0" equalAverage="0" bottom="0" percent="0" rank="0" text="Not Broadcast" dxfId="2">
      <formula>NOT(ISERROR(SEARCH("Not Broadcast",B1)))</formula>
    </cfRule>
  </conditionalFormatting>
  <dataValidations count="1">
    <dataValidation allowBlank="true" operator="between" showDropDown="false" showErrorMessage="false" showInputMessage="false" sqref="B2:B49 B51:B72" type="list">
      <formula1>"Successful Broadcast,Broadcast with Error,Not Broadcast"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9.76"/>
    <col collapsed="false" customWidth="true" hidden="false" outlineLevel="0" max="6" min="6" style="0" width="20.76"/>
    <col collapsed="false" customWidth="true" hidden="false" outlineLevel="0" max="7" min="7" style="0" width="22.13"/>
    <col collapsed="false" customWidth="true" hidden="false" outlineLevel="0" max="8" min="8" style="0" width="16.49"/>
    <col collapsed="false" customWidth="true" hidden="false" outlineLevel="0" max="9" min="9" style="0" width="49.87"/>
  </cols>
  <sheetData>
    <row r="1" customFormat="false" ht="15.75" hidden="false" customHeight="false" outlineLevel="0" collapsed="false">
      <c r="A1" s="32" t="s">
        <v>106</v>
      </c>
      <c r="B1" s="32" t="s">
        <v>619</v>
      </c>
      <c r="C1" s="32" t="s">
        <v>620</v>
      </c>
      <c r="D1" s="32" t="s">
        <v>621</v>
      </c>
      <c r="E1" s="32" t="s">
        <v>622</v>
      </c>
      <c r="F1" s="32" t="s">
        <v>341</v>
      </c>
      <c r="G1" s="32" t="s">
        <v>623</v>
      </c>
      <c r="H1" s="32" t="s">
        <v>343</v>
      </c>
      <c r="I1" s="32" t="s">
        <v>624</v>
      </c>
    </row>
    <row r="2" customFormat="false" ht="15.75" hidden="false" customHeight="false" outlineLevel="0" collapsed="false">
      <c r="A2" s="91" t="n">
        <v>42553</v>
      </c>
      <c r="B2" s="8" t="s">
        <v>626</v>
      </c>
      <c r="D2" s="92" t="n">
        <v>0.4375</v>
      </c>
      <c r="E2" s="92" t="n">
        <v>0.4375</v>
      </c>
      <c r="F2" s="55" t="s">
        <v>1035</v>
      </c>
      <c r="G2" s="55" t="s">
        <v>1035</v>
      </c>
      <c r="H2" s="57" t="n">
        <v>559000</v>
      </c>
    </row>
    <row r="3" customFormat="false" ht="15.75" hidden="false" customHeight="false" outlineLevel="0" collapsed="false">
      <c r="A3" s="91" t="n">
        <v>42554</v>
      </c>
      <c r="B3" s="8" t="s">
        <v>626</v>
      </c>
      <c r="D3" s="92" t="n">
        <v>0.626388888888889</v>
      </c>
      <c r="E3" s="92" t="n">
        <v>0.626388888888889</v>
      </c>
      <c r="F3" s="55" t="s">
        <v>1035</v>
      </c>
      <c r="G3" s="55" t="s">
        <v>1035</v>
      </c>
      <c r="H3" s="57" t="n">
        <v>1065000</v>
      </c>
    </row>
    <row r="4" customFormat="false" ht="15.75" hidden="false" customHeight="false" outlineLevel="0" collapsed="false">
      <c r="A4" s="91" t="n">
        <v>42560</v>
      </c>
      <c r="B4" s="8" t="s">
        <v>626</v>
      </c>
      <c r="D4" s="92" t="n">
        <v>0.4375</v>
      </c>
      <c r="E4" s="92" t="n">
        <v>0.4375</v>
      </c>
      <c r="F4" s="55" t="s">
        <v>1008</v>
      </c>
      <c r="G4" s="55" t="s">
        <v>1008</v>
      </c>
      <c r="H4" s="57" t="n">
        <v>553000</v>
      </c>
    </row>
    <row r="5" customFormat="false" ht="15.75" hidden="false" customHeight="false" outlineLevel="0" collapsed="false">
      <c r="A5" s="91" t="n">
        <v>42561</v>
      </c>
      <c r="B5" s="8" t="s">
        <v>626</v>
      </c>
      <c r="D5" s="92" t="n">
        <v>0.626388888888889</v>
      </c>
      <c r="E5" s="92" t="n">
        <v>0.626388888888889</v>
      </c>
      <c r="F5" s="55" t="s">
        <v>1008</v>
      </c>
      <c r="G5" s="55" t="s">
        <v>1008</v>
      </c>
      <c r="H5" s="57" t="n">
        <v>1557000</v>
      </c>
    </row>
    <row r="6" customFormat="false" ht="15.75" hidden="false" customHeight="false" outlineLevel="0" collapsed="false">
      <c r="A6" s="91" t="n">
        <v>42567</v>
      </c>
      <c r="B6" s="8" t="s">
        <v>626</v>
      </c>
      <c r="D6" s="92" t="n">
        <v>0.4375</v>
      </c>
      <c r="E6" s="92" t="n">
        <v>0.4375</v>
      </c>
      <c r="F6" s="55" t="s">
        <v>1010</v>
      </c>
      <c r="G6" s="55" t="s">
        <v>1010</v>
      </c>
      <c r="H6" s="57" t="n">
        <v>942000</v>
      </c>
      <c r="I6" s="55"/>
    </row>
    <row r="7" customFormat="false" ht="15.75" hidden="false" customHeight="false" outlineLevel="0" collapsed="false">
      <c r="A7" s="91" t="n">
        <v>42568</v>
      </c>
      <c r="B7" s="8" t="s">
        <v>626</v>
      </c>
      <c r="D7" s="92" t="n">
        <v>0.626388888888889</v>
      </c>
      <c r="E7" s="92" t="n">
        <v>0.626388888888889</v>
      </c>
      <c r="F7" s="55" t="s">
        <v>1010</v>
      </c>
      <c r="G7" s="55" t="s">
        <v>1010</v>
      </c>
      <c r="H7" s="57" t="n">
        <v>1151000</v>
      </c>
    </row>
    <row r="8" customFormat="false" ht="15.75" hidden="false" customHeight="false" outlineLevel="0" collapsed="false">
      <c r="A8" s="91" t="n">
        <v>42574</v>
      </c>
      <c r="B8" s="8" t="s">
        <v>646</v>
      </c>
      <c r="D8" s="92" t="n">
        <v>0.4375</v>
      </c>
      <c r="E8" s="55" t="s">
        <v>662</v>
      </c>
      <c r="F8" s="55" t="s">
        <v>1012</v>
      </c>
      <c r="G8" s="55" t="s">
        <v>662</v>
      </c>
      <c r="H8" s="55" t="s">
        <v>23</v>
      </c>
      <c r="I8" s="55" t="s">
        <v>1036</v>
      </c>
    </row>
    <row r="9" customFormat="false" ht="15.75" hidden="false" customHeight="false" outlineLevel="0" collapsed="false">
      <c r="A9" s="91" t="n">
        <v>42575</v>
      </c>
      <c r="B9" s="8" t="s">
        <v>626</v>
      </c>
      <c r="D9" s="92" t="n">
        <v>0.626388888888889</v>
      </c>
      <c r="E9" s="92" t="n">
        <v>0.626388888888889</v>
      </c>
      <c r="F9" s="55" t="s">
        <v>1012</v>
      </c>
      <c r="G9" s="55" t="s">
        <v>1012</v>
      </c>
      <c r="H9" s="55" t="s">
        <v>23</v>
      </c>
      <c r="I9" s="8" t="s">
        <v>664</v>
      </c>
    </row>
    <row r="10" customFormat="false" ht="15.75" hidden="false" customHeight="false" outlineLevel="0" collapsed="false">
      <c r="A10" s="91" t="n">
        <v>42581</v>
      </c>
      <c r="B10" s="8" t="s">
        <v>626</v>
      </c>
      <c r="D10" s="92" t="n">
        <v>0.4375</v>
      </c>
      <c r="E10" s="92" t="n">
        <v>0.4375</v>
      </c>
      <c r="F10" s="55" t="s">
        <v>1014</v>
      </c>
      <c r="G10" s="55" t="s">
        <v>1012</v>
      </c>
      <c r="H10" s="57" t="n">
        <v>457000</v>
      </c>
    </row>
    <row r="11" customFormat="false" ht="15.75" hidden="false" customHeight="false" outlineLevel="0" collapsed="false">
      <c r="A11" s="91" t="n">
        <v>42582</v>
      </c>
      <c r="B11" s="8" t="s">
        <v>626</v>
      </c>
      <c r="D11" s="92" t="n">
        <v>0.626388888888889</v>
      </c>
      <c r="E11" s="92" t="n">
        <v>0.4375</v>
      </c>
      <c r="F11" s="55" t="s">
        <v>1014</v>
      </c>
      <c r="G11" s="55" t="s">
        <v>1012</v>
      </c>
      <c r="H11" s="57" t="n">
        <v>486000</v>
      </c>
    </row>
    <row r="12" customFormat="false" ht="15.75" hidden="false" customHeight="false" outlineLevel="0" collapsed="false">
      <c r="A12" s="91" t="n">
        <v>42588</v>
      </c>
      <c r="B12" s="8" t="s">
        <v>626</v>
      </c>
      <c r="D12" s="92" t="n">
        <v>0.4375</v>
      </c>
      <c r="E12" s="92" t="n">
        <v>0.4375</v>
      </c>
      <c r="F12" s="55" t="s">
        <v>1014</v>
      </c>
      <c r="G12" s="55" t="s">
        <v>1014</v>
      </c>
      <c r="H12" s="57" t="n">
        <v>1436000</v>
      </c>
    </row>
    <row r="13" customFormat="false" ht="15.75" hidden="false" customHeight="false" outlineLevel="0" collapsed="false">
      <c r="A13" s="91" t="n">
        <v>42589</v>
      </c>
      <c r="B13" s="8" t="s">
        <v>626</v>
      </c>
      <c r="D13" s="92" t="n">
        <v>0.626388888888889</v>
      </c>
      <c r="E13" s="92" t="n">
        <v>0.626388888888889</v>
      </c>
      <c r="F13" s="55" t="s">
        <v>1014</v>
      </c>
      <c r="G13" s="55" t="s">
        <v>1014</v>
      </c>
      <c r="H13" s="57" t="n">
        <v>822000</v>
      </c>
    </row>
    <row r="14" customFormat="false" ht="15.75" hidden="false" customHeight="false" outlineLevel="0" collapsed="false">
      <c r="A14" s="91" t="n">
        <v>42595</v>
      </c>
      <c r="B14" s="8" t="s">
        <v>626</v>
      </c>
      <c r="D14" s="92" t="n">
        <v>0.4375</v>
      </c>
      <c r="E14" s="92" t="n">
        <v>0.4375</v>
      </c>
      <c r="F14" s="55" t="s">
        <v>1016</v>
      </c>
      <c r="G14" s="55" t="s">
        <v>1016</v>
      </c>
      <c r="H14" s="57" t="n">
        <v>610000</v>
      </c>
    </row>
    <row r="15" customFormat="false" ht="15.75" hidden="false" customHeight="false" outlineLevel="0" collapsed="false">
      <c r="A15" s="91" t="n">
        <v>42596</v>
      </c>
      <c r="B15" s="8" t="s">
        <v>626</v>
      </c>
      <c r="D15" s="92" t="n">
        <v>0.626388888888889</v>
      </c>
      <c r="E15" s="92" t="n">
        <v>0.626388888888889</v>
      </c>
      <c r="F15" s="55" t="s">
        <v>1016</v>
      </c>
      <c r="G15" s="55" t="s">
        <v>1016</v>
      </c>
      <c r="H15" s="57" t="n">
        <v>700000</v>
      </c>
    </row>
    <row r="16" customFormat="false" ht="15.75" hidden="false" customHeight="false" outlineLevel="0" collapsed="false">
      <c r="A16" s="91" t="n">
        <v>42602</v>
      </c>
      <c r="B16" s="8" t="s">
        <v>626</v>
      </c>
      <c r="D16" s="92" t="n">
        <v>0.4375</v>
      </c>
      <c r="E16" s="92" t="n">
        <v>0.4375</v>
      </c>
      <c r="F16" s="55" t="s">
        <v>1020</v>
      </c>
      <c r="G16" s="55" t="s">
        <v>1016</v>
      </c>
      <c r="H16" s="57" t="n">
        <v>486000</v>
      </c>
    </row>
    <row r="17" customFormat="false" ht="15.75" hidden="false" customHeight="false" outlineLevel="0" collapsed="false">
      <c r="A17" s="91" t="n">
        <v>42603</v>
      </c>
      <c r="B17" s="8" t="s">
        <v>626</v>
      </c>
      <c r="D17" s="92" t="n">
        <v>0.626388888888889</v>
      </c>
      <c r="E17" s="92" t="n">
        <v>0.626388888888889</v>
      </c>
      <c r="F17" s="55" t="s">
        <v>1020</v>
      </c>
      <c r="G17" s="55" t="s">
        <v>1016</v>
      </c>
      <c r="H17" s="57" t="n">
        <v>897000</v>
      </c>
    </row>
    <row r="18" customFormat="false" ht="15.75" hidden="false" customHeight="false" outlineLevel="0" collapsed="false">
      <c r="A18" s="91" t="n">
        <v>42609</v>
      </c>
      <c r="B18" s="8" t="s">
        <v>626</v>
      </c>
      <c r="D18" s="92" t="n">
        <v>0.4375</v>
      </c>
      <c r="E18" s="92" t="n">
        <v>0.4375</v>
      </c>
      <c r="F18" s="55" t="s">
        <v>1022</v>
      </c>
      <c r="G18" s="55" t="s">
        <v>1020</v>
      </c>
      <c r="H18" s="57" t="n">
        <v>1024000</v>
      </c>
    </row>
    <row r="19" customFormat="false" ht="15.75" hidden="false" customHeight="false" outlineLevel="0" collapsed="false">
      <c r="A19" s="91" t="n">
        <v>42610</v>
      </c>
      <c r="B19" s="8" t="s">
        <v>626</v>
      </c>
      <c r="D19" s="92" t="n">
        <v>0.626388888888889</v>
      </c>
      <c r="E19" s="92" t="n">
        <v>0.626388888888889</v>
      </c>
      <c r="F19" s="55" t="s">
        <v>1022</v>
      </c>
      <c r="G19" s="55" t="s">
        <v>1020</v>
      </c>
      <c r="H19" s="57" t="n">
        <v>984000</v>
      </c>
    </row>
    <row r="20" customFormat="false" ht="15.75" hidden="false" customHeight="false" outlineLevel="0" collapsed="false">
      <c r="A20" s="91" t="n">
        <v>42616</v>
      </c>
      <c r="B20" s="8" t="s">
        <v>626</v>
      </c>
      <c r="D20" s="92" t="n">
        <v>0.4375</v>
      </c>
      <c r="E20" s="92" t="n">
        <v>0.4375</v>
      </c>
      <c r="F20" s="55" t="s">
        <v>1024</v>
      </c>
      <c r="G20" s="55" t="s">
        <v>1022</v>
      </c>
      <c r="H20" s="57" t="n">
        <v>728000</v>
      </c>
    </row>
    <row r="21" customFormat="false" ht="15.75" hidden="false" customHeight="false" outlineLevel="0" collapsed="false">
      <c r="A21" s="91" t="n">
        <v>42617</v>
      </c>
      <c r="B21" s="8" t="s">
        <v>626</v>
      </c>
      <c r="D21" s="92" t="n">
        <v>0.626388888888889</v>
      </c>
      <c r="E21" s="92" t="n">
        <v>0.626388888888889</v>
      </c>
      <c r="F21" s="55" t="s">
        <v>1024</v>
      </c>
      <c r="G21" s="55" t="s">
        <v>1022</v>
      </c>
      <c r="H21" s="57" t="n">
        <v>1123000</v>
      </c>
    </row>
    <row r="22" customFormat="false" ht="15.75" hidden="false" customHeight="false" outlineLevel="0" collapsed="false">
      <c r="A22" s="91" t="n">
        <v>42623</v>
      </c>
      <c r="B22" s="8" t="s">
        <v>626</v>
      </c>
      <c r="D22" s="92" t="n">
        <v>0.4375</v>
      </c>
      <c r="E22" s="92" t="n">
        <v>0.4375</v>
      </c>
      <c r="F22" s="55" t="s">
        <v>1026</v>
      </c>
      <c r="G22" s="55" t="s">
        <v>1024</v>
      </c>
      <c r="H22" s="57" t="n">
        <v>1593000</v>
      </c>
    </row>
    <row r="23" customFormat="false" ht="15.75" hidden="false" customHeight="false" outlineLevel="0" collapsed="false">
      <c r="A23" s="91" t="n">
        <v>42624</v>
      </c>
      <c r="B23" s="8" t="s">
        <v>626</v>
      </c>
      <c r="D23" s="92" t="n">
        <v>0.626388888888889</v>
      </c>
      <c r="E23" s="92" t="n">
        <v>0.626388888888889</v>
      </c>
      <c r="F23" s="55" t="s">
        <v>1026</v>
      </c>
      <c r="G23" s="55" t="s">
        <v>1024</v>
      </c>
      <c r="H23" s="57" t="n">
        <v>863000</v>
      </c>
    </row>
    <row r="24" customFormat="false" ht="15.75" hidden="false" customHeight="false" outlineLevel="0" collapsed="false">
      <c r="A24" s="91" t="n">
        <v>42630</v>
      </c>
      <c r="B24" s="8" t="s">
        <v>626</v>
      </c>
      <c r="D24" s="92" t="n">
        <v>0.4375</v>
      </c>
      <c r="E24" s="92" t="n">
        <v>0.4375</v>
      </c>
      <c r="F24" s="55" t="s">
        <v>348</v>
      </c>
      <c r="G24" s="55" t="s">
        <v>1026</v>
      </c>
      <c r="H24" s="57" t="n">
        <v>976000</v>
      </c>
    </row>
    <row r="25" customFormat="false" ht="15.75" hidden="false" customHeight="false" outlineLevel="0" collapsed="false">
      <c r="A25" s="91" t="n">
        <v>42631</v>
      </c>
      <c r="B25" s="8" t="s">
        <v>626</v>
      </c>
      <c r="D25" s="92" t="n">
        <v>0.626388888888889</v>
      </c>
      <c r="E25" s="92" t="n">
        <v>0.626388888888889</v>
      </c>
      <c r="F25" s="55" t="s">
        <v>348</v>
      </c>
      <c r="G25" s="55" t="s">
        <v>1026</v>
      </c>
      <c r="H25" s="57" t="n">
        <v>1021000</v>
      </c>
    </row>
    <row r="26" customFormat="false" ht="15.75" hidden="false" customHeight="false" outlineLevel="0" collapsed="false">
      <c r="A26" s="91" t="n">
        <v>42637</v>
      </c>
      <c r="B26" s="8" t="s">
        <v>626</v>
      </c>
      <c r="D26" s="92" t="n">
        <v>0.4375</v>
      </c>
      <c r="E26" s="92" t="n">
        <v>0.4375</v>
      </c>
      <c r="F26" s="55" t="s">
        <v>355</v>
      </c>
      <c r="G26" s="55" t="s">
        <v>348</v>
      </c>
      <c r="H26" s="57" t="n">
        <v>795000</v>
      </c>
    </row>
    <row r="27" customFormat="false" ht="15.75" hidden="false" customHeight="false" outlineLevel="0" collapsed="false">
      <c r="A27" s="91" t="n">
        <v>42638</v>
      </c>
      <c r="B27" s="8" t="s">
        <v>626</v>
      </c>
      <c r="D27" s="92" t="n">
        <v>0.626388888888889</v>
      </c>
      <c r="E27" s="92" t="n">
        <v>0.626388888888889</v>
      </c>
      <c r="F27" s="55" t="s">
        <v>355</v>
      </c>
      <c r="G27" s="55" t="s">
        <v>348</v>
      </c>
      <c r="H27" s="57" t="n">
        <v>1433000</v>
      </c>
    </row>
    <row r="28" customFormat="false" ht="15.75" hidden="false" customHeight="false" outlineLevel="0" collapsed="false">
      <c r="A28" s="91" t="n">
        <v>42644</v>
      </c>
      <c r="B28" s="8" t="s">
        <v>626</v>
      </c>
      <c r="D28" s="92" t="n">
        <v>0.4375</v>
      </c>
      <c r="E28" s="92" t="n">
        <v>0.4375</v>
      </c>
      <c r="F28" s="55" t="s">
        <v>347</v>
      </c>
      <c r="G28" s="55" t="s">
        <v>355</v>
      </c>
      <c r="H28" s="57" t="n">
        <v>792000</v>
      </c>
    </row>
    <row r="29" customFormat="false" ht="15.75" hidden="false" customHeight="false" outlineLevel="0" collapsed="false">
      <c r="A29" s="91" t="n">
        <v>42645</v>
      </c>
      <c r="B29" s="8" t="s">
        <v>626</v>
      </c>
      <c r="D29" s="92" t="n">
        <v>0.626388888888889</v>
      </c>
      <c r="E29" s="92" t="n">
        <v>0.626388888888889</v>
      </c>
      <c r="F29" s="55" t="s">
        <v>347</v>
      </c>
      <c r="G29" s="55" t="s">
        <v>355</v>
      </c>
      <c r="H29" s="57" t="n">
        <v>1402000</v>
      </c>
    </row>
    <row r="30" customFormat="false" ht="15.75" hidden="false" customHeight="false" outlineLevel="0" collapsed="false">
      <c r="A30" s="91" t="n">
        <v>42651</v>
      </c>
      <c r="B30" s="8" t="s">
        <v>626</v>
      </c>
      <c r="D30" s="92" t="n">
        <v>0.4375</v>
      </c>
      <c r="E30" s="92" t="n">
        <v>0.4375</v>
      </c>
      <c r="F30" s="55" t="s">
        <v>1035</v>
      </c>
      <c r="G30" s="55" t="s">
        <v>347</v>
      </c>
      <c r="H30" s="57" t="n">
        <v>817000</v>
      </c>
    </row>
    <row r="31" customFormat="false" ht="15.75" hidden="false" customHeight="false" outlineLevel="0" collapsed="false">
      <c r="A31" s="91" t="n">
        <v>42652</v>
      </c>
      <c r="B31" s="8" t="s">
        <v>626</v>
      </c>
      <c r="D31" s="92" t="n">
        <v>0.626388888888889</v>
      </c>
      <c r="E31" s="92" t="n">
        <v>0.626388888888889</v>
      </c>
      <c r="F31" s="55" t="s">
        <v>1035</v>
      </c>
      <c r="G31" s="55" t="s">
        <v>347</v>
      </c>
      <c r="H31" s="57" t="n">
        <v>1302000</v>
      </c>
    </row>
    <row r="32" customFormat="false" ht="15.75" hidden="false" customHeight="false" outlineLevel="0" collapsed="false">
      <c r="A32" s="91" t="n">
        <v>42658</v>
      </c>
      <c r="B32" s="8" t="s">
        <v>626</v>
      </c>
      <c r="D32" s="92" t="n">
        <v>0.4375</v>
      </c>
      <c r="E32" s="92" t="n">
        <v>0.4375</v>
      </c>
      <c r="F32" s="55" t="s">
        <v>1008</v>
      </c>
      <c r="G32" s="55" t="s">
        <v>1035</v>
      </c>
      <c r="H32" s="57" t="n">
        <v>539000</v>
      </c>
    </row>
    <row r="33" customFormat="false" ht="15.75" hidden="false" customHeight="false" outlineLevel="0" collapsed="false">
      <c r="A33" s="91" t="n">
        <v>42659</v>
      </c>
      <c r="B33" s="8" t="s">
        <v>626</v>
      </c>
      <c r="D33" s="92" t="n">
        <v>0.626388888888889</v>
      </c>
      <c r="E33" s="92" t="n">
        <v>0.626388888888889</v>
      </c>
      <c r="F33" s="55" t="s">
        <v>1008</v>
      </c>
      <c r="G33" s="55" t="s">
        <v>1035</v>
      </c>
      <c r="H33" s="57" t="n">
        <v>603000</v>
      </c>
    </row>
    <row r="34" customFormat="false" ht="15.75" hidden="false" customHeight="false" outlineLevel="0" collapsed="false">
      <c r="A34" s="91" t="n">
        <v>42665</v>
      </c>
      <c r="B34" s="8" t="s">
        <v>626</v>
      </c>
      <c r="D34" s="92" t="n">
        <v>0.4375</v>
      </c>
      <c r="E34" s="92" t="n">
        <v>0.4375</v>
      </c>
      <c r="F34" s="55" t="s">
        <v>1010</v>
      </c>
      <c r="G34" s="55" t="s">
        <v>1008</v>
      </c>
      <c r="H34" s="57" t="n">
        <v>636000</v>
      </c>
    </row>
    <row r="35" customFormat="false" ht="15.75" hidden="false" customHeight="false" outlineLevel="0" collapsed="false">
      <c r="A35" s="91" t="n">
        <v>42666</v>
      </c>
      <c r="B35" s="8" t="s">
        <v>626</v>
      </c>
      <c r="D35" s="92" t="n">
        <v>0.626388888888889</v>
      </c>
      <c r="E35" s="92" t="n">
        <v>0.626388888888889</v>
      </c>
      <c r="F35" s="55" t="s">
        <v>1010</v>
      </c>
      <c r="G35" s="55" t="s">
        <v>1008</v>
      </c>
      <c r="H35" s="57" t="n">
        <v>507000</v>
      </c>
    </row>
    <row r="36" customFormat="false" ht="15.75" hidden="false" customHeight="false" outlineLevel="0" collapsed="false">
      <c r="A36" s="91" t="n">
        <v>42672</v>
      </c>
      <c r="B36" s="8" t="s">
        <v>626</v>
      </c>
      <c r="D36" s="92" t="n">
        <v>0.4375</v>
      </c>
      <c r="E36" s="92" t="n">
        <v>0.4375</v>
      </c>
      <c r="F36" s="55" t="s">
        <v>1012</v>
      </c>
      <c r="G36" s="55" t="s">
        <v>1010</v>
      </c>
      <c r="H36" s="57" t="n">
        <v>1148000</v>
      </c>
    </row>
    <row r="37" customFormat="false" ht="15.75" hidden="false" customHeight="false" outlineLevel="0" collapsed="false">
      <c r="A37" s="91" t="n">
        <v>42673</v>
      </c>
      <c r="B37" s="8" t="s">
        <v>626</v>
      </c>
      <c r="D37" s="92" t="n">
        <v>0.626388888888889</v>
      </c>
      <c r="E37" s="92" t="n">
        <v>0.626388888888889</v>
      </c>
      <c r="F37" s="55" t="s">
        <v>1012</v>
      </c>
      <c r="G37" s="55" t="s">
        <v>1010</v>
      </c>
      <c r="H37" s="57" t="n">
        <v>1047000</v>
      </c>
    </row>
    <row r="38" customFormat="false" ht="15.75" hidden="false" customHeight="false" outlineLevel="0" collapsed="false">
      <c r="A38" s="91" t="n">
        <v>42679</v>
      </c>
      <c r="B38" s="8" t="s">
        <v>626</v>
      </c>
      <c r="D38" s="92" t="n">
        <v>0.4375</v>
      </c>
      <c r="E38" s="92" t="n">
        <v>0.4375</v>
      </c>
      <c r="F38" s="55" t="s">
        <v>1014</v>
      </c>
      <c r="G38" s="55" t="s">
        <v>1012</v>
      </c>
      <c r="H38" s="57" t="n">
        <v>564000</v>
      </c>
    </row>
    <row r="39" customFormat="false" ht="15.75" hidden="false" customHeight="false" outlineLevel="0" collapsed="false">
      <c r="A39" s="91" t="n">
        <v>42680</v>
      </c>
      <c r="B39" s="8" t="s">
        <v>626</v>
      </c>
      <c r="D39" s="92" t="n">
        <v>0.626388888888889</v>
      </c>
      <c r="E39" s="92" t="n">
        <v>0.626388888888889</v>
      </c>
      <c r="F39" s="55" t="s">
        <v>1014</v>
      </c>
      <c r="G39" s="55" t="s">
        <v>1012</v>
      </c>
      <c r="H39" s="57" t="n">
        <v>1439000</v>
      </c>
    </row>
    <row r="40" customFormat="false" ht="15.75" hidden="false" customHeight="false" outlineLevel="0" collapsed="false">
      <c r="A40" s="91" t="n">
        <v>42686</v>
      </c>
      <c r="B40" s="8" t="s">
        <v>626</v>
      </c>
      <c r="D40" s="92" t="n">
        <v>0.4375</v>
      </c>
      <c r="E40" s="92" t="n">
        <v>0.4375</v>
      </c>
      <c r="F40" s="55" t="s">
        <v>1016</v>
      </c>
      <c r="G40" s="55" t="s">
        <v>1014</v>
      </c>
      <c r="H40" s="57" t="n">
        <v>443000</v>
      </c>
    </row>
    <row r="41" customFormat="false" ht="15.75" hidden="false" customHeight="false" outlineLevel="0" collapsed="false">
      <c r="A41" s="91" t="n">
        <v>42687</v>
      </c>
      <c r="B41" s="8" t="s">
        <v>626</v>
      </c>
      <c r="D41" s="92" t="n">
        <v>0.626388888888889</v>
      </c>
      <c r="E41" s="92" t="n">
        <v>0.626388888888889</v>
      </c>
      <c r="F41" s="55" t="s">
        <v>1016</v>
      </c>
      <c r="G41" s="55" t="s">
        <v>1014</v>
      </c>
      <c r="H41" s="57" t="n">
        <v>611000</v>
      </c>
    </row>
    <row r="42" customFormat="false" ht="15.75" hidden="false" customHeight="false" outlineLevel="0" collapsed="false">
      <c r="A42" s="91" t="n">
        <v>42693</v>
      </c>
      <c r="B42" s="8" t="s">
        <v>626</v>
      </c>
      <c r="D42" s="92" t="n">
        <v>0.4375</v>
      </c>
      <c r="E42" s="92" t="n">
        <v>0.4375</v>
      </c>
      <c r="F42" s="55" t="s">
        <v>1020</v>
      </c>
      <c r="G42" s="55" t="s">
        <v>1016</v>
      </c>
      <c r="H42" s="57" t="n">
        <v>284000</v>
      </c>
    </row>
    <row r="43" customFormat="false" ht="15.75" hidden="false" customHeight="false" outlineLevel="0" collapsed="false">
      <c r="A43" s="91" t="n">
        <v>42694</v>
      </c>
      <c r="B43" s="8" t="s">
        <v>626</v>
      </c>
      <c r="D43" s="92" t="n">
        <v>0.626388888888889</v>
      </c>
      <c r="E43" s="92" t="n">
        <v>0.626388888888889</v>
      </c>
      <c r="F43" s="55" t="s">
        <v>1020</v>
      </c>
      <c r="G43" s="55" t="s">
        <v>1016</v>
      </c>
      <c r="H43" s="57" t="n">
        <v>705000</v>
      </c>
    </row>
    <row r="44" customFormat="false" ht="15.75" hidden="false" customHeight="false" outlineLevel="0" collapsed="false">
      <c r="A44" s="91" t="n">
        <v>42700</v>
      </c>
      <c r="B44" s="8" t="s">
        <v>646</v>
      </c>
      <c r="D44" s="92" t="n">
        <v>0.4375</v>
      </c>
      <c r="E44" s="55" t="s">
        <v>23</v>
      </c>
      <c r="F44" s="55" t="s">
        <v>1022</v>
      </c>
      <c r="G44" s="55" t="s">
        <v>23</v>
      </c>
      <c r="H44" s="55" t="s">
        <v>23</v>
      </c>
      <c r="I44" s="55" t="s">
        <v>1018</v>
      </c>
    </row>
    <row r="45" customFormat="false" ht="15.75" hidden="false" customHeight="false" outlineLevel="0" collapsed="false">
      <c r="A45" s="91" t="n">
        <v>42701</v>
      </c>
      <c r="B45" s="8" t="s">
        <v>646</v>
      </c>
      <c r="D45" s="92" t="n">
        <v>0.626388888888889</v>
      </c>
      <c r="E45" s="55" t="s">
        <v>23</v>
      </c>
      <c r="F45" s="55" t="s">
        <v>1022</v>
      </c>
      <c r="G45" s="55" t="s">
        <v>23</v>
      </c>
      <c r="H45" s="55" t="s">
        <v>23</v>
      </c>
      <c r="I45" s="55" t="s">
        <v>1019</v>
      </c>
    </row>
    <row r="46" customFormat="false" ht="15.75" hidden="false" customHeight="false" outlineLevel="0" collapsed="false">
      <c r="A46" s="91" t="n">
        <v>42707</v>
      </c>
      <c r="B46" s="8" t="s">
        <v>626</v>
      </c>
      <c r="D46" s="92" t="n">
        <v>0.4375</v>
      </c>
      <c r="E46" s="92" t="n">
        <v>0.4375</v>
      </c>
      <c r="F46" s="55" t="s">
        <v>1024</v>
      </c>
      <c r="G46" s="55" t="s">
        <v>1020</v>
      </c>
      <c r="H46" s="57" t="n">
        <v>410000</v>
      </c>
    </row>
    <row r="47" customFormat="false" ht="15.75" hidden="false" customHeight="false" outlineLevel="0" collapsed="false">
      <c r="A47" s="91" t="n">
        <v>42708</v>
      </c>
      <c r="B47" s="8" t="s">
        <v>626</v>
      </c>
      <c r="D47" s="92" t="n">
        <v>0.626388888888889</v>
      </c>
      <c r="E47" s="92" t="n">
        <v>0.626388888888889</v>
      </c>
      <c r="F47" s="55" t="s">
        <v>1024</v>
      </c>
      <c r="G47" s="55" t="s">
        <v>1020</v>
      </c>
      <c r="H47" s="57" t="n">
        <v>418000</v>
      </c>
    </row>
    <row r="48" customFormat="false" ht="15.75" hidden="false" customHeight="false" outlineLevel="0" collapsed="false">
      <c r="A48" s="91" t="n">
        <v>42714</v>
      </c>
      <c r="B48" s="8" t="s">
        <v>626</v>
      </c>
      <c r="D48" s="92" t="n">
        <v>0.4375</v>
      </c>
      <c r="E48" s="92" t="n">
        <v>0.4375</v>
      </c>
      <c r="F48" s="55" t="s">
        <v>1026</v>
      </c>
      <c r="G48" s="55" t="s">
        <v>1022</v>
      </c>
      <c r="H48" s="57" t="n">
        <v>331000</v>
      </c>
    </row>
    <row r="49" customFormat="false" ht="15.75" hidden="false" customHeight="false" outlineLevel="0" collapsed="false">
      <c r="A49" s="91" t="n">
        <v>42715</v>
      </c>
      <c r="B49" s="8" t="s">
        <v>626</v>
      </c>
      <c r="D49" s="92" t="n">
        <v>0.626388888888889</v>
      </c>
      <c r="E49" s="92" t="n">
        <v>0.626388888888889</v>
      </c>
      <c r="F49" s="55" t="s">
        <v>1026</v>
      </c>
      <c r="G49" s="55" t="s">
        <v>1022</v>
      </c>
      <c r="H49" s="57" t="n">
        <v>449000</v>
      </c>
    </row>
    <row r="50" customFormat="false" ht="15.75" hidden="false" customHeight="false" outlineLevel="0" collapsed="false">
      <c r="A50" s="91" t="n">
        <v>42721</v>
      </c>
      <c r="B50" s="8" t="s">
        <v>626</v>
      </c>
      <c r="D50" s="92" t="n">
        <v>0.4375</v>
      </c>
      <c r="E50" s="92" t="n">
        <v>0.4375</v>
      </c>
      <c r="F50" s="55" t="s">
        <v>348</v>
      </c>
      <c r="G50" s="55" t="s">
        <v>1024</v>
      </c>
      <c r="H50" s="57" t="n">
        <v>756000</v>
      </c>
    </row>
    <row r="51" customFormat="false" ht="15.75" hidden="false" customHeight="false" outlineLevel="0" collapsed="false">
      <c r="A51" s="91" t="n">
        <v>42722</v>
      </c>
      <c r="B51" s="8" t="s">
        <v>626</v>
      </c>
      <c r="D51" s="92" t="n">
        <v>0.626388888888889</v>
      </c>
      <c r="E51" s="92" t="n">
        <v>0.626388888888889</v>
      </c>
      <c r="F51" s="55" t="s">
        <v>348</v>
      </c>
      <c r="G51" s="55" t="s">
        <v>1024</v>
      </c>
      <c r="H51" s="57" t="n">
        <v>956000</v>
      </c>
    </row>
    <row r="52" customFormat="false" ht="15.75" hidden="false" customHeight="false" outlineLevel="0" collapsed="false">
      <c r="A52" s="91" t="n">
        <v>42728</v>
      </c>
      <c r="B52" s="8" t="s">
        <v>626</v>
      </c>
      <c r="D52" s="92" t="n">
        <v>0.4375</v>
      </c>
      <c r="E52" s="92" t="n">
        <v>0.4375</v>
      </c>
      <c r="F52" s="55" t="s">
        <v>355</v>
      </c>
      <c r="G52" s="55" t="s">
        <v>1026</v>
      </c>
      <c r="H52" s="57" t="n">
        <v>830000</v>
      </c>
    </row>
    <row r="53" customFormat="false" ht="15.75" hidden="false" customHeight="false" outlineLevel="0" collapsed="false">
      <c r="A53" s="91" t="n">
        <v>42729</v>
      </c>
      <c r="B53" s="8" t="s">
        <v>626</v>
      </c>
      <c r="D53" s="92" t="n">
        <v>0.626388888888889</v>
      </c>
      <c r="E53" s="92" t="n">
        <v>0.626388888888889</v>
      </c>
      <c r="F53" s="55" t="s">
        <v>355</v>
      </c>
      <c r="G53" s="55" t="s">
        <v>1026</v>
      </c>
      <c r="H53" s="55" t="s">
        <v>1028</v>
      </c>
      <c r="I53" s="55" t="s">
        <v>1029</v>
      </c>
    </row>
    <row r="54" customFormat="false" ht="15.75" hidden="false" customHeight="false" outlineLevel="0" collapsed="false">
      <c r="A54" s="54" t="n">
        <v>42735</v>
      </c>
      <c r="B54" s="8" t="s">
        <v>626</v>
      </c>
      <c r="D54" s="92" t="n">
        <v>0.4375</v>
      </c>
      <c r="E54" s="92" t="n">
        <v>0.4375</v>
      </c>
      <c r="F54" s="55" t="s">
        <v>347</v>
      </c>
      <c r="G54" s="55" t="s">
        <v>348</v>
      </c>
      <c r="H54" s="57" t="n">
        <v>349000</v>
      </c>
    </row>
    <row r="55" customFormat="false" ht="15.75" hidden="false" customHeight="false" outlineLevel="0" collapsed="false">
      <c r="A55" s="54"/>
      <c r="B55" s="8"/>
      <c r="D55" s="92"/>
      <c r="E55" s="92"/>
      <c r="F55" s="55"/>
      <c r="G55" s="55"/>
      <c r="H55" s="57"/>
    </row>
    <row r="56" customFormat="false" ht="15.75" hidden="false" customHeight="false" outlineLevel="0" collapsed="false">
      <c r="A56" s="91" t="n">
        <v>42736</v>
      </c>
      <c r="B56" s="8" t="s">
        <v>626</v>
      </c>
      <c r="D56" s="92" t="n">
        <v>0.626388888888889</v>
      </c>
      <c r="E56" s="92" t="n">
        <v>0.626388888888889</v>
      </c>
      <c r="F56" s="55" t="s">
        <v>347</v>
      </c>
      <c r="G56" s="55" t="s">
        <v>348</v>
      </c>
      <c r="H56" s="57" t="n">
        <v>943000</v>
      </c>
    </row>
    <row r="57" customFormat="false" ht="15.75" hidden="false" customHeight="false" outlineLevel="0" collapsed="false">
      <c r="A57" s="91" t="n">
        <v>42742</v>
      </c>
      <c r="B57" s="8" t="s">
        <v>626</v>
      </c>
      <c r="D57" s="92" t="n">
        <v>0.4375</v>
      </c>
      <c r="E57" s="92" t="n">
        <v>0.4375</v>
      </c>
      <c r="F57" s="55" t="s">
        <v>354</v>
      </c>
      <c r="G57" s="55" t="s">
        <v>355</v>
      </c>
      <c r="H57" s="57" t="n">
        <v>640000</v>
      </c>
    </row>
    <row r="58" customFormat="false" ht="15.75" hidden="false" customHeight="false" outlineLevel="0" collapsed="false">
      <c r="A58" s="91" t="n">
        <v>42743</v>
      </c>
      <c r="B58" s="8" t="s">
        <v>626</v>
      </c>
      <c r="D58" s="92" t="n">
        <v>0.626388888888889</v>
      </c>
      <c r="E58" s="92" t="n">
        <v>0.626388888888889</v>
      </c>
      <c r="F58" s="55" t="s">
        <v>354</v>
      </c>
      <c r="G58" s="55" t="s">
        <v>347</v>
      </c>
      <c r="H58" s="57" t="n">
        <v>1082000</v>
      </c>
    </row>
    <row r="59" customFormat="false" ht="15.75" hidden="false" customHeight="false" outlineLevel="0" collapsed="false">
      <c r="A59" s="91" t="n">
        <v>42749</v>
      </c>
      <c r="B59" s="8" t="s">
        <v>626</v>
      </c>
      <c r="D59" s="92" t="n">
        <v>0.4375</v>
      </c>
      <c r="E59" s="92" t="n">
        <v>0.4375</v>
      </c>
      <c r="F59" s="55" t="s">
        <v>358</v>
      </c>
      <c r="G59" s="55" t="s">
        <v>347</v>
      </c>
      <c r="H59" s="57" t="n">
        <v>545000</v>
      </c>
    </row>
    <row r="60" customFormat="false" ht="15.75" hidden="false" customHeight="false" outlineLevel="0" collapsed="false">
      <c r="A60" s="91" t="n">
        <v>42750</v>
      </c>
      <c r="B60" s="8" t="s">
        <v>626</v>
      </c>
      <c r="D60" s="92" t="n">
        <v>0.626388888888889</v>
      </c>
      <c r="E60" s="92" t="n">
        <v>0.626388888888889</v>
      </c>
      <c r="F60" s="55" t="s">
        <v>358</v>
      </c>
      <c r="G60" s="55" t="s">
        <v>354</v>
      </c>
      <c r="H60" s="57" t="n">
        <v>792000</v>
      </c>
    </row>
    <row r="61" customFormat="false" ht="15.75" hidden="false" customHeight="false" outlineLevel="0" collapsed="false">
      <c r="A61" s="91" t="n">
        <v>42756</v>
      </c>
      <c r="B61" s="8" t="s">
        <v>626</v>
      </c>
      <c r="D61" s="92" t="n">
        <v>0.4375</v>
      </c>
      <c r="E61" s="92" t="n">
        <v>0.4375</v>
      </c>
      <c r="F61" s="55" t="s">
        <v>361</v>
      </c>
      <c r="G61" s="55" t="s">
        <v>354</v>
      </c>
      <c r="H61" s="57" t="n">
        <v>248000</v>
      </c>
    </row>
    <row r="62" customFormat="false" ht="15.75" hidden="false" customHeight="false" outlineLevel="0" collapsed="false">
      <c r="A62" s="91" t="n">
        <v>42757</v>
      </c>
      <c r="B62" s="8" t="s">
        <v>626</v>
      </c>
      <c r="D62" s="92" t="n">
        <v>0.626388888888889</v>
      </c>
      <c r="E62" s="92" t="n">
        <v>0.626388888888889</v>
      </c>
      <c r="F62" s="55" t="s">
        <v>361</v>
      </c>
      <c r="G62" s="55" t="s">
        <v>358</v>
      </c>
      <c r="H62" s="57" t="n">
        <v>371000</v>
      </c>
    </row>
    <row r="63" customFormat="false" ht="15.75" hidden="false" customHeight="false" outlineLevel="0" collapsed="false">
      <c r="A63" s="91" t="n">
        <v>42763</v>
      </c>
      <c r="B63" s="8" t="s">
        <v>626</v>
      </c>
      <c r="D63" s="92" t="n">
        <v>0.4375</v>
      </c>
      <c r="E63" s="92" t="n">
        <v>0.4375</v>
      </c>
      <c r="F63" s="55" t="s">
        <v>364</v>
      </c>
      <c r="G63" s="55" t="s">
        <v>358</v>
      </c>
      <c r="H63" s="57" t="n">
        <v>478000</v>
      </c>
    </row>
    <row r="64" customFormat="false" ht="15.75" hidden="false" customHeight="false" outlineLevel="0" collapsed="false">
      <c r="A64" s="91" t="n">
        <v>42764</v>
      </c>
      <c r="B64" s="8" t="s">
        <v>626</v>
      </c>
      <c r="D64" s="92" t="n">
        <v>0.626388888888889</v>
      </c>
      <c r="E64" s="92" t="n">
        <v>0.626388888888889</v>
      </c>
      <c r="F64" s="55" t="s">
        <v>364</v>
      </c>
      <c r="G64" s="55" t="s">
        <v>361</v>
      </c>
      <c r="H64" s="57" t="n">
        <v>638000</v>
      </c>
    </row>
    <row r="65" customFormat="false" ht="15.75" hidden="false" customHeight="false" outlineLevel="0" collapsed="false">
      <c r="A65" s="91" t="n">
        <v>42770</v>
      </c>
      <c r="B65" s="8" t="s">
        <v>626</v>
      </c>
      <c r="D65" s="92" t="n">
        <v>0.4375</v>
      </c>
      <c r="E65" s="92" t="n">
        <v>0.4375</v>
      </c>
      <c r="F65" s="55" t="s">
        <v>371</v>
      </c>
      <c r="G65" s="55" t="s">
        <v>361</v>
      </c>
      <c r="H65" s="57" t="n">
        <v>836000</v>
      </c>
    </row>
    <row r="66" customFormat="false" ht="15.75" hidden="false" customHeight="false" outlineLevel="0" collapsed="false">
      <c r="A66" s="91" t="n">
        <v>42771</v>
      </c>
      <c r="B66" s="8" t="s">
        <v>626</v>
      </c>
      <c r="D66" s="92" t="n">
        <v>0.626388888888889</v>
      </c>
      <c r="E66" s="92" t="n">
        <v>0.626388888888889</v>
      </c>
      <c r="F66" s="55" t="s">
        <v>371</v>
      </c>
      <c r="G66" s="55" t="s">
        <v>364</v>
      </c>
      <c r="H66" s="57" t="n">
        <v>802000</v>
      </c>
    </row>
    <row r="67" customFormat="false" ht="15.75" hidden="false" customHeight="false" outlineLevel="0" collapsed="false">
      <c r="A67" s="91" t="n">
        <v>42777</v>
      </c>
      <c r="B67" s="8" t="s">
        <v>626</v>
      </c>
      <c r="D67" s="92" t="n">
        <v>0.4375</v>
      </c>
      <c r="E67" s="92" t="n">
        <v>0.4375</v>
      </c>
      <c r="F67" s="55" t="s">
        <v>378</v>
      </c>
      <c r="G67" s="55" t="s">
        <v>364</v>
      </c>
      <c r="H67" s="57" t="n">
        <v>289000</v>
      </c>
    </row>
    <row r="68" customFormat="false" ht="15.75" hidden="false" customHeight="false" outlineLevel="0" collapsed="false">
      <c r="A68" s="91" t="n">
        <v>42778</v>
      </c>
      <c r="B68" s="8" t="s">
        <v>626</v>
      </c>
      <c r="D68" s="92" t="n">
        <v>0.626388888888889</v>
      </c>
      <c r="E68" s="92" t="n">
        <v>0.626388888888889</v>
      </c>
      <c r="F68" s="55" t="s">
        <v>378</v>
      </c>
      <c r="G68" s="55" t="s">
        <v>364</v>
      </c>
      <c r="H68" s="57" t="n">
        <v>681000</v>
      </c>
    </row>
    <row r="69" customFormat="false" ht="15.75" hidden="false" customHeight="false" outlineLevel="0" collapsed="false">
      <c r="A69" s="91" t="n">
        <v>42784</v>
      </c>
      <c r="B69" s="8" t="s">
        <v>646</v>
      </c>
      <c r="D69" s="92" t="n">
        <v>0.4375</v>
      </c>
      <c r="E69" s="55" t="s">
        <v>23</v>
      </c>
      <c r="F69" s="55" t="s">
        <v>379</v>
      </c>
      <c r="G69" s="55"/>
      <c r="H69" s="55" t="s">
        <v>23</v>
      </c>
      <c r="I69" s="55" t="s">
        <v>1033</v>
      </c>
    </row>
    <row r="70" customFormat="false" ht="15.75" hidden="false" customHeight="false" outlineLevel="0" collapsed="false">
      <c r="A70" s="91" t="n">
        <v>42785</v>
      </c>
      <c r="B70" s="8" t="s">
        <v>626</v>
      </c>
      <c r="D70" s="92" t="n">
        <v>0.626388888888889</v>
      </c>
      <c r="E70" s="92" t="n">
        <v>0.626388888888889</v>
      </c>
      <c r="F70" s="55" t="s">
        <v>379</v>
      </c>
      <c r="G70" s="55" t="s">
        <v>371</v>
      </c>
      <c r="H70" s="57" t="n">
        <v>734000</v>
      </c>
    </row>
    <row r="71" customFormat="false" ht="15.75" hidden="false" customHeight="false" outlineLevel="0" collapsed="false">
      <c r="A71" s="91" t="n">
        <v>42791</v>
      </c>
      <c r="B71" s="8" t="s">
        <v>626</v>
      </c>
      <c r="D71" s="92" t="n">
        <v>0.4375</v>
      </c>
      <c r="E71" s="92" t="n">
        <v>0.4375</v>
      </c>
      <c r="F71" s="55" t="s">
        <v>380</v>
      </c>
      <c r="G71" s="55" t="s">
        <v>378</v>
      </c>
      <c r="H71" s="57" t="n">
        <v>707000</v>
      </c>
    </row>
    <row r="72" customFormat="false" ht="15.75" hidden="false" customHeight="false" outlineLevel="0" collapsed="false">
      <c r="A72" s="91" t="n">
        <v>42792</v>
      </c>
      <c r="B72" s="8" t="s">
        <v>626</v>
      </c>
      <c r="D72" s="92" t="n">
        <v>0.626388888888889</v>
      </c>
      <c r="E72" s="92" t="n">
        <v>0.626388888888889</v>
      </c>
      <c r="F72" s="55" t="s">
        <v>380</v>
      </c>
      <c r="G72" s="55" t="s">
        <v>378</v>
      </c>
      <c r="H72" s="57" t="n">
        <v>674000</v>
      </c>
    </row>
    <row r="73" customFormat="false" ht="15.75" hidden="false" customHeight="false" outlineLevel="0" collapsed="false">
      <c r="A73" s="91" t="n">
        <v>42798</v>
      </c>
      <c r="B73" s="8" t="s">
        <v>626</v>
      </c>
      <c r="D73" s="92" t="n">
        <v>0.4375</v>
      </c>
      <c r="E73" s="92" t="n">
        <v>0.4375</v>
      </c>
      <c r="F73" s="55" t="s">
        <v>381</v>
      </c>
      <c r="G73" s="55" t="s">
        <v>378</v>
      </c>
      <c r="H73" s="57" t="n">
        <v>1215000</v>
      </c>
    </row>
    <row r="74" customFormat="false" ht="15.75" hidden="false" customHeight="false" outlineLevel="0" collapsed="false">
      <c r="A74" s="91" t="n">
        <v>42799</v>
      </c>
      <c r="B74" s="8" t="s">
        <v>626</v>
      </c>
      <c r="D74" s="92" t="n">
        <v>0.626388888888889</v>
      </c>
      <c r="E74" s="92" t="n">
        <v>0.626388888888889</v>
      </c>
      <c r="F74" s="55" t="s">
        <v>381</v>
      </c>
      <c r="G74" s="55" t="s">
        <v>378</v>
      </c>
      <c r="H74" s="57" t="n">
        <v>407000</v>
      </c>
    </row>
    <row r="75" customFormat="false" ht="15.75" hidden="false" customHeight="false" outlineLevel="0" collapsed="false">
      <c r="A75" s="91" t="n">
        <v>42805</v>
      </c>
      <c r="B75" s="8" t="s">
        <v>626</v>
      </c>
      <c r="D75" s="92" t="n">
        <v>0.4375</v>
      </c>
      <c r="E75" s="92" t="n">
        <v>0.4375</v>
      </c>
      <c r="F75" s="55" t="s">
        <v>382</v>
      </c>
      <c r="G75" s="55" t="s">
        <v>379</v>
      </c>
      <c r="H75" s="57" t="n">
        <v>709000</v>
      </c>
    </row>
    <row r="76" customFormat="false" ht="15.75" hidden="false" customHeight="false" outlineLevel="0" collapsed="false">
      <c r="A76" s="91" t="n">
        <v>42806</v>
      </c>
      <c r="B76" s="8" t="s">
        <v>626</v>
      </c>
      <c r="D76" s="92" t="n">
        <v>0.626388888888889</v>
      </c>
      <c r="E76" s="92" t="n">
        <v>0.626388888888889</v>
      </c>
      <c r="F76" s="55" t="s">
        <v>382</v>
      </c>
      <c r="G76" s="55" t="s">
        <v>379</v>
      </c>
      <c r="H76" s="57" t="n">
        <v>656000</v>
      </c>
    </row>
    <row r="77" customFormat="false" ht="15.75" hidden="false" customHeight="false" outlineLevel="0" collapsed="false">
      <c r="A77" s="91" t="n">
        <v>42812</v>
      </c>
      <c r="B77" s="8" t="s">
        <v>626</v>
      </c>
      <c r="D77" s="92" t="n">
        <v>0.4375</v>
      </c>
      <c r="E77" s="92" t="n">
        <v>0.4375</v>
      </c>
      <c r="F77" s="55" t="s">
        <v>383</v>
      </c>
      <c r="G77" s="55" t="s">
        <v>380</v>
      </c>
      <c r="H77" s="57" t="n">
        <v>441000</v>
      </c>
    </row>
    <row r="78" customFormat="false" ht="15.75" hidden="false" customHeight="false" outlineLevel="0" collapsed="false">
      <c r="A78" s="91" t="n">
        <v>42813</v>
      </c>
      <c r="B78" s="8" t="s">
        <v>626</v>
      </c>
      <c r="D78" s="92" t="n">
        <v>0.626388888888889</v>
      </c>
      <c r="E78" s="92" t="n">
        <v>0.626388888888889</v>
      </c>
      <c r="F78" s="55" t="s">
        <v>383</v>
      </c>
      <c r="G78" s="55" t="s">
        <v>380</v>
      </c>
      <c r="H78" s="57" t="n">
        <v>700000</v>
      </c>
    </row>
    <row r="79" customFormat="false" ht="15.75" hidden="false" customHeight="false" outlineLevel="0" collapsed="false">
      <c r="A79" s="91" t="n">
        <v>42819</v>
      </c>
      <c r="B79" s="8" t="s">
        <v>626</v>
      </c>
      <c r="D79" s="92" t="n">
        <v>0.4375</v>
      </c>
      <c r="E79" s="92" t="n">
        <v>0.4375</v>
      </c>
      <c r="F79" s="55" t="s">
        <v>384</v>
      </c>
      <c r="G79" s="55" t="s">
        <v>381</v>
      </c>
      <c r="H79" s="57" t="n">
        <v>757000</v>
      </c>
    </row>
    <row r="80" customFormat="false" ht="15.75" hidden="false" customHeight="false" outlineLevel="0" collapsed="false">
      <c r="A80" s="91" t="n">
        <v>42820</v>
      </c>
      <c r="B80" s="8" t="s">
        <v>626</v>
      </c>
      <c r="D80" s="92" t="n">
        <v>0.626388888888889</v>
      </c>
      <c r="E80" s="92" t="n">
        <v>0.626388888888889</v>
      </c>
      <c r="F80" s="55" t="s">
        <v>384</v>
      </c>
      <c r="G80" s="55" t="s">
        <v>381</v>
      </c>
      <c r="H80" s="57" t="n">
        <v>627000</v>
      </c>
    </row>
    <row r="81" customFormat="false" ht="15.75" hidden="false" customHeight="false" outlineLevel="0" collapsed="false">
      <c r="A81" s="91" t="n">
        <v>42826</v>
      </c>
      <c r="B81" s="8" t="s">
        <v>626</v>
      </c>
      <c r="D81" s="92" t="n">
        <v>0.4375</v>
      </c>
      <c r="E81" s="92" t="n">
        <v>0.4375</v>
      </c>
      <c r="F81" s="55" t="s">
        <v>385</v>
      </c>
      <c r="G81" s="55" t="s">
        <v>382</v>
      </c>
      <c r="H81" s="57" t="n">
        <v>582000</v>
      </c>
    </row>
    <row r="82" customFormat="false" ht="15.75" hidden="false" customHeight="false" outlineLevel="0" collapsed="false">
      <c r="A82" s="91" t="n">
        <v>42827</v>
      </c>
      <c r="B82" s="8" t="s">
        <v>646</v>
      </c>
      <c r="D82" s="92" t="n">
        <v>0.626388888888889</v>
      </c>
      <c r="E82" s="55" t="s">
        <v>23</v>
      </c>
      <c r="F82" s="55" t="s">
        <v>385</v>
      </c>
      <c r="G82" s="55" t="s">
        <v>23</v>
      </c>
      <c r="H82" s="55" t="s">
        <v>23</v>
      </c>
      <c r="I82" s="55" t="s">
        <v>1034</v>
      </c>
    </row>
    <row r="83" customFormat="false" ht="15.75" hidden="false" customHeight="false" outlineLevel="0" collapsed="false">
      <c r="H83" s="65" t="n">
        <f aca="false">AVERAGE(H56:H81)</f>
        <v>662160</v>
      </c>
    </row>
    <row r="84" customFormat="false" ht="15.75" hidden="false" customHeight="false" outlineLevel="0" collapsed="false">
      <c r="A84" s="91" t="n">
        <v>42833</v>
      </c>
      <c r="B84" s="8" t="s">
        <v>626</v>
      </c>
      <c r="D84" s="92" t="n">
        <v>0.4375</v>
      </c>
      <c r="E84" s="92" t="n">
        <v>0.4375</v>
      </c>
      <c r="F84" s="55" t="s">
        <v>383</v>
      </c>
      <c r="G84" s="55" t="s">
        <v>383</v>
      </c>
      <c r="H84" s="57" t="n">
        <v>396000</v>
      </c>
    </row>
    <row r="85" customFormat="false" ht="15.75" hidden="false" customHeight="false" outlineLevel="0" collapsed="false">
      <c r="A85" s="91" t="n">
        <v>42834</v>
      </c>
      <c r="B85" s="8" t="s">
        <v>626</v>
      </c>
      <c r="D85" s="92" t="n">
        <v>0.626388888888889</v>
      </c>
      <c r="E85" s="92" t="n">
        <v>0.626388888888889</v>
      </c>
      <c r="F85" s="55" t="s">
        <v>383</v>
      </c>
      <c r="G85" s="55" t="s">
        <v>383</v>
      </c>
      <c r="H85" s="57" t="n">
        <v>302000</v>
      </c>
    </row>
    <row r="86" customFormat="false" ht="15.75" hidden="false" customHeight="false" outlineLevel="0" collapsed="false">
      <c r="A86" s="91" t="n">
        <v>42840</v>
      </c>
      <c r="B86" s="8" t="s">
        <v>626</v>
      </c>
      <c r="D86" s="92" t="n">
        <v>0.4375</v>
      </c>
      <c r="E86" s="92" t="n">
        <v>0.4375</v>
      </c>
      <c r="F86" s="55" t="s">
        <v>384</v>
      </c>
      <c r="G86" s="55" t="s">
        <v>384</v>
      </c>
      <c r="H86" s="57" t="n">
        <v>549000</v>
      </c>
    </row>
    <row r="87" customFormat="false" ht="15.75" hidden="false" customHeight="false" outlineLevel="0" collapsed="false">
      <c r="A87" s="91" t="n">
        <v>42841</v>
      </c>
      <c r="B87" s="8" t="s">
        <v>626</v>
      </c>
      <c r="D87" s="92" t="n">
        <v>0.626388888888889</v>
      </c>
      <c r="E87" s="92" t="n">
        <v>0.626388888888889</v>
      </c>
      <c r="F87" s="55" t="s">
        <v>384</v>
      </c>
      <c r="G87" s="55" t="s">
        <v>384</v>
      </c>
      <c r="H87" s="57" t="n">
        <v>560000</v>
      </c>
    </row>
    <row r="88" customFormat="false" ht="15.75" hidden="false" customHeight="false" outlineLevel="0" collapsed="false">
      <c r="A88" s="91" t="n">
        <v>42847</v>
      </c>
      <c r="B88" s="8" t="s">
        <v>626</v>
      </c>
      <c r="D88" s="92" t="n">
        <v>0.4375</v>
      </c>
      <c r="E88" s="92" t="n">
        <v>0.4375</v>
      </c>
      <c r="F88" s="55" t="s">
        <v>385</v>
      </c>
      <c r="G88" s="55" t="s">
        <v>385</v>
      </c>
      <c r="H88" s="57" t="n">
        <v>484000</v>
      </c>
    </row>
    <row r="89" customFormat="false" ht="15.75" hidden="false" customHeight="false" outlineLevel="0" collapsed="false">
      <c r="A89" s="91" t="n">
        <v>42848</v>
      </c>
      <c r="B89" s="8" t="s">
        <v>626</v>
      </c>
      <c r="D89" s="92" t="n">
        <v>0.626388888888889</v>
      </c>
      <c r="E89" s="92" t="n">
        <v>0.626388888888889</v>
      </c>
      <c r="F89" s="55" t="s">
        <v>385</v>
      </c>
      <c r="G89" s="55" t="s">
        <v>385</v>
      </c>
      <c r="H89" s="57" t="n">
        <v>283000</v>
      </c>
    </row>
    <row r="90" customFormat="false" ht="15.75" hidden="false" customHeight="false" outlineLevel="0" collapsed="false">
      <c r="A90" s="91" t="n">
        <v>42854</v>
      </c>
      <c r="B90" s="8" t="s">
        <v>626</v>
      </c>
      <c r="D90" s="92" t="n">
        <v>0.4375</v>
      </c>
      <c r="E90" s="92" t="n">
        <v>0.4375</v>
      </c>
      <c r="F90" s="55" t="s">
        <v>1035</v>
      </c>
      <c r="G90" s="55" t="s">
        <v>1035</v>
      </c>
      <c r="H90" s="57" t="n">
        <v>1419000</v>
      </c>
    </row>
    <row r="91" customFormat="false" ht="15.75" hidden="false" customHeight="false" outlineLevel="0" collapsed="false">
      <c r="A91" s="91" t="n">
        <v>42855</v>
      </c>
      <c r="B91" s="8" t="s">
        <v>626</v>
      </c>
      <c r="D91" s="92" t="n">
        <v>0.626388888888889</v>
      </c>
      <c r="E91" s="92" t="n">
        <v>0.626388888888889</v>
      </c>
      <c r="F91" s="55" t="s">
        <v>1035</v>
      </c>
      <c r="G91" s="55" t="s">
        <v>1035</v>
      </c>
      <c r="H91" s="57" t="n">
        <v>1419000</v>
      </c>
      <c r="I91" s="53" t="n">
        <f aca="false">AVERAGE(H84:H91)</f>
        <v>676500</v>
      </c>
    </row>
    <row r="92" customFormat="false" ht="15.75" hidden="false" customHeight="false" outlineLevel="0" collapsed="false">
      <c r="A92" s="91" t="n">
        <v>42861</v>
      </c>
      <c r="B92" s="8" t="s">
        <v>626</v>
      </c>
      <c r="D92" s="92" t="n">
        <v>0.4375</v>
      </c>
      <c r="E92" s="92" t="n">
        <v>0.4375</v>
      </c>
      <c r="F92" s="55" t="s">
        <v>1008</v>
      </c>
      <c r="G92" s="55" t="s">
        <v>1008</v>
      </c>
      <c r="H92" s="57" t="n">
        <v>483000</v>
      </c>
    </row>
    <row r="93" customFormat="false" ht="15.75" hidden="false" customHeight="false" outlineLevel="0" collapsed="false">
      <c r="A93" s="91" t="n">
        <v>42862</v>
      </c>
      <c r="B93" s="8" t="s">
        <v>626</v>
      </c>
      <c r="D93" s="92" t="n">
        <v>0.626388888888889</v>
      </c>
      <c r="E93" s="92" t="n">
        <v>0.626388888888889</v>
      </c>
      <c r="F93" s="55" t="s">
        <v>1008</v>
      </c>
      <c r="G93" s="55" t="s">
        <v>1008</v>
      </c>
      <c r="H93" s="57" t="n">
        <v>1116000</v>
      </c>
    </row>
    <row r="94" customFormat="false" ht="15.75" hidden="false" customHeight="false" outlineLevel="0" collapsed="false">
      <c r="A94" s="91" t="n">
        <v>42868</v>
      </c>
      <c r="B94" s="8" t="s">
        <v>626</v>
      </c>
      <c r="D94" s="92" t="n">
        <v>0.4375</v>
      </c>
      <c r="E94" s="92" t="n">
        <v>0.4375</v>
      </c>
      <c r="F94" s="55" t="s">
        <v>1010</v>
      </c>
      <c r="G94" s="55" t="s">
        <v>1010</v>
      </c>
      <c r="H94" s="57" t="n">
        <v>751000</v>
      </c>
    </row>
    <row r="95" customFormat="false" ht="15.75" hidden="false" customHeight="false" outlineLevel="0" collapsed="false">
      <c r="A95" s="91" t="n">
        <v>42869</v>
      </c>
      <c r="B95" s="8" t="s">
        <v>626</v>
      </c>
      <c r="D95" s="92" t="n">
        <v>0.626388888888889</v>
      </c>
      <c r="E95" s="92" t="n">
        <v>0.626388888888889</v>
      </c>
      <c r="F95" s="55" t="s">
        <v>1010</v>
      </c>
      <c r="G95" s="55" t="s">
        <v>1010</v>
      </c>
      <c r="H95" s="57" t="n">
        <v>881000</v>
      </c>
    </row>
    <row r="96" customFormat="false" ht="15.75" hidden="false" customHeight="false" outlineLevel="0" collapsed="false">
      <c r="A96" s="91" t="n">
        <v>42875</v>
      </c>
      <c r="B96" s="8" t="s">
        <v>646</v>
      </c>
      <c r="D96" s="92" t="n">
        <v>0.4375</v>
      </c>
      <c r="E96" s="55" t="s">
        <v>23</v>
      </c>
      <c r="F96" s="55" t="s">
        <v>1012</v>
      </c>
      <c r="G96" s="55" t="s">
        <v>23</v>
      </c>
      <c r="H96" s="55" t="s">
        <v>23</v>
      </c>
      <c r="I96" s="55" t="s">
        <v>836</v>
      </c>
    </row>
    <row r="97" customFormat="false" ht="15.75" hidden="false" customHeight="false" outlineLevel="0" collapsed="false">
      <c r="A97" s="91" t="n">
        <v>42876</v>
      </c>
      <c r="B97" s="8" t="s">
        <v>626</v>
      </c>
      <c r="D97" s="92" t="n">
        <v>0.626388888888889</v>
      </c>
      <c r="E97" s="92" t="n">
        <v>0.626388888888889</v>
      </c>
      <c r="F97" s="55" t="s">
        <v>1012</v>
      </c>
      <c r="G97" s="55" t="s">
        <v>1012</v>
      </c>
      <c r="H97" s="57" t="n">
        <v>244000</v>
      </c>
    </row>
    <row r="98" customFormat="false" ht="15.75" hidden="false" customHeight="false" outlineLevel="0" collapsed="false">
      <c r="A98" s="91" t="n">
        <v>42882</v>
      </c>
      <c r="B98" s="8" t="s">
        <v>626</v>
      </c>
      <c r="D98" s="92" t="n">
        <v>0.4375</v>
      </c>
      <c r="E98" s="92" t="n">
        <v>0.4375</v>
      </c>
      <c r="F98" s="55" t="s">
        <v>1012</v>
      </c>
      <c r="G98" s="55" t="s">
        <v>1012</v>
      </c>
      <c r="H98" s="57" t="n">
        <v>476000</v>
      </c>
    </row>
    <row r="99" customFormat="false" ht="15.75" hidden="false" customHeight="false" outlineLevel="0" collapsed="false">
      <c r="A99" s="91" t="n">
        <v>42883</v>
      </c>
      <c r="B99" s="8" t="s">
        <v>626</v>
      </c>
      <c r="D99" s="92" t="n">
        <v>0.626388888888889</v>
      </c>
      <c r="E99" s="92" t="n">
        <v>0.626388888888889</v>
      </c>
      <c r="F99" s="55" t="s">
        <v>1012</v>
      </c>
      <c r="G99" s="55" t="s">
        <v>1012</v>
      </c>
      <c r="H99" s="57" t="n">
        <v>470000</v>
      </c>
      <c r="I99" s="53" t="n">
        <f aca="false">AVERAGE(H91:H99)</f>
        <v>730000</v>
      </c>
    </row>
    <row r="100" customFormat="false" ht="15.75" hidden="false" customHeight="false" outlineLevel="0" collapsed="false">
      <c r="A100" s="91" t="n">
        <v>42889</v>
      </c>
      <c r="B100" s="8" t="s">
        <v>626</v>
      </c>
      <c r="D100" s="92" t="n">
        <v>0.4375</v>
      </c>
      <c r="E100" s="92" t="n">
        <v>0.4375</v>
      </c>
      <c r="F100" s="55" t="s">
        <v>1014</v>
      </c>
      <c r="G100" s="55" t="s">
        <v>1014</v>
      </c>
      <c r="H100" s="57" t="n">
        <v>225000</v>
      </c>
    </row>
    <row r="101" customFormat="false" ht="15.75" hidden="false" customHeight="false" outlineLevel="0" collapsed="false">
      <c r="A101" s="91" t="n">
        <v>42890</v>
      </c>
      <c r="B101" s="8" t="s">
        <v>626</v>
      </c>
      <c r="D101" s="92" t="n">
        <v>0.626388888888889</v>
      </c>
      <c r="E101" s="92" t="n">
        <v>0.626388888888889</v>
      </c>
      <c r="F101" s="55" t="s">
        <v>1014</v>
      </c>
      <c r="G101" s="55" t="s">
        <v>1014</v>
      </c>
      <c r="H101" s="57" t="n">
        <v>529000</v>
      </c>
    </row>
    <row r="102" customFormat="false" ht="15.75" hidden="false" customHeight="false" outlineLevel="0" collapsed="false">
      <c r="A102" s="91" t="n">
        <v>42896</v>
      </c>
      <c r="B102" s="8" t="s">
        <v>626</v>
      </c>
      <c r="D102" s="92" t="n">
        <v>0.4375</v>
      </c>
      <c r="E102" s="92" t="n">
        <v>0.4375</v>
      </c>
      <c r="F102" s="55" t="s">
        <v>1016</v>
      </c>
      <c r="G102" s="55" t="s">
        <v>1016</v>
      </c>
      <c r="H102" s="57" t="n">
        <v>316000</v>
      </c>
    </row>
    <row r="103" customFormat="false" ht="15.75" hidden="false" customHeight="false" outlineLevel="0" collapsed="false">
      <c r="A103" s="91" t="n">
        <v>42897</v>
      </c>
      <c r="B103" s="8" t="s">
        <v>626</v>
      </c>
      <c r="D103" s="92" t="n">
        <v>0.626388888888889</v>
      </c>
      <c r="E103" s="92" t="n">
        <v>0.626388888888889</v>
      </c>
      <c r="F103" s="55" t="s">
        <v>1016</v>
      </c>
      <c r="G103" s="55" t="s">
        <v>1016</v>
      </c>
      <c r="H103" s="57" t="n">
        <v>597000</v>
      </c>
      <c r="I103" s="55" t="s">
        <v>764</v>
      </c>
    </row>
    <row r="104" customFormat="false" ht="15.75" hidden="false" customHeight="false" outlineLevel="0" collapsed="false">
      <c r="A104" s="91" t="n">
        <v>42903</v>
      </c>
      <c r="B104" s="8" t="s">
        <v>626</v>
      </c>
      <c r="D104" s="92" t="n">
        <v>0.4375</v>
      </c>
      <c r="E104" s="92" t="n">
        <v>0.4375</v>
      </c>
      <c r="F104" s="55" t="s">
        <v>1020</v>
      </c>
      <c r="G104" s="55" t="s">
        <v>1020</v>
      </c>
      <c r="H104" s="57" t="n">
        <v>490000</v>
      </c>
      <c r="I104" s="53" t="n">
        <f aca="false">AVERAGE(H73:H98)</f>
        <v>671631.6667</v>
      </c>
    </row>
    <row r="105" customFormat="false" ht="15.75" hidden="false" customHeight="false" outlineLevel="0" collapsed="false">
      <c r="A105" s="91" t="n">
        <v>42904</v>
      </c>
      <c r="B105" s="8" t="s">
        <v>626</v>
      </c>
      <c r="D105" s="92" t="n">
        <v>0.626388888888889</v>
      </c>
      <c r="E105" s="92" t="n">
        <v>0.626388888888889</v>
      </c>
      <c r="F105" s="55" t="s">
        <v>1020</v>
      </c>
      <c r="G105" s="55" t="s">
        <v>1020</v>
      </c>
      <c r="H105" s="57" t="n">
        <v>432000</v>
      </c>
    </row>
    <row r="106" customFormat="false" ht="15.75" hidden="false" customHeight="false" outlineLevel="0" collapsed="false">
      <c r="A106" s="91" t="n">
        <v>42910</v>
      </c>
      <c r="B106" s="8" t="s">
        <v>626</v>
      </c>
      <c r="D106" s="92" t="n">
        <v>0.4375</v>
      </c>
      <c r="E106" s="92" t="n">
        <v>0.4375</v>
      </c>
      <c r="F106" s="55" t="s">
        <v>1022</v>
      </c>
      <c r="G106" s="55" t="s">
        <v>1022</v>
      </c>
      <c r="H106" s="57" t="n">
        <v>439000</v>
      </c>
    </row>
    <row r="107" customFormat="false" ht="15.75" hidden="false" customHeight="false" outlineLevel="0" collapsed="false">
      <c r="A107" s="91" t="n">
        <v>42911</v>
      </c>
      <c r="B107" s="8" t="s">
        <v>626</v>
      </c>
      <c r="D107" s="92" t="n">
        <v>0.626388888888889</v>
      </c>
      <c r="E107" s="92" t="n">
        <v>0.626388888888889</v>
      </c>
      <c r="F107" s="55" t="s">
        <v>1022</v>
      </c>
      <c r="G107" s="55" t="s">
        <v>1022</v>
      </c>
      <c r="H107" s="57" t="n">
        <v>883000</v>
      </c>
      <c r="I107" s="53" t="n">
        <f aca="false">AVERAGE(H100:H107)</f>
        <v>488875</v>
      </c>
    </row>
    <row r="108" customFormat="false" ht="15.75" hidden="false" customHeight="false" outlineLevel="0" collapsed="false">
      <c r="A108" s="91" t="n">
        <v>42917</v>
      </c>
      <c r="B108" s="8" t="s">
        <v>626</v>
      </c>
      <c r="D108" s="92" t="n">
        <v>0.4375</v>
      </c>
      <c r="E108" s="92" t="n">
        <v>0.4375</v>
      </c>
      <c r="F108" s="55" t="s">
        <v>1024</v>
      </c>
      <c r="G108" s="55" t="s">
        <v>1024</v>
      </c>
      <c r="H108" s="57" t="n">
        <v>577000</v>
      </c>
    </row>
    <row r="109" customFormat="false" ht="15.75" hidden="false" customHeight="false" outlineLevel="0" collapsed="false">
      <c r="A109" s="91" t="n">
        <v>42918</v>
      </c>
      <c r="B109" s="8" t="s">
        <v>626</v>
      </c>
      <c r="D109" s="92" t="n">
        <v>0.626388888888889</v>
      </c>
      <c r="E109" s="92" t="n">
        <v>0.626388888888889</v>
      </c>
      <c r="F109" s="55" t="s">
        <v>1024</v>
      </c>
      <c r="G109" s="55" t="s">
        <v>1024</v>
      </c>
      <c r="H109" s="57" t="n">
        <v>354000</v>
      </c>
    </row>
    <row r="110" customFormat="false" ht="15.75" hidden="false" customHeight="false" outlineLevel="0" collapsed="false">
      <c r="A110" s="91" t="n">
        <v>42924</v>
      </c>
      <c r="B110" s="8" t="s">
        <v>626</v>
      </c>
      <c r="D110" s="92" t="n">
        <v>0.4375</v>
      </c>
      <c r="E110" s="92" t="n">
        <v>0.4375</v>
      </c>
      <c r="F110" s="55" t="s">
        <v>1026</v>
      </c>
      <c r="G110" s="55" t="s">
        <v>1024</v>
      </c>
      <c r="H110" s="57" t="n">
        <v>458000</v>
      </c>
    </row>
    <row r="111" customFormat="false" ht="15.75" hidden="false" customHeight="false" outlineLevel="0" collapsed="false">
      <c r="A111" s="91" t="n">
        <v>42925</v>
      </c>
      <c r="B111" s="8" t="s">
        <v>626</v>
      </c>
      <c r="D111" s="92" t="n">
        <v>0.626388888888889</v>
      </c>
      <c r="E111" s="92" t="n">
        <v>0.626388888888889</v>
      </c>
      <c r="F111" s="55" t="s">
        <v>1026</v>
      </c>
      <c r="G111" s="55" t="s">
        <v>1024</v>
      </c>
      <c r="H111" s="57" t="n">
        <v>402000</v>
      </c>
    </row>
    <row r="112" customFormat="false" ht="15.75" hidden="false" customHeight="false" outlineLevel="0" collapsed="false">
      <c r="A112" s="91" t="n">
        <v>42931</v>
      </c>
      <c r="B112" s="8" t="s">
        <v>626</v>
      </c>
      <c r="D112" s="92" t="n">
        <v>0.4375</v>
      </c>
      <c r="E112" s="92" t="n">
        <v>0.4375</v>
      </c>
      <c r="F112" s="55" t="s">
        <v>348</v>
      </c>
      <c r="G112" s="55" t="s">
        <v>1026</v>
      </c>
      <c r="H112" s="57" t="n">
        <v>561000</v>
      </c>
    </row>
    <row r="113" customFormat="false" ht="15.75" hidden="false" customHeight="false" outlineLevel="0" collapsed="false">
      <c r="A113" s="91" t="n">
        <v>42932</v>
      </c>
      <c r="B113" s="8" t="s">
        <v>626</v>
      </c>
      <c r="D113" s="92" t="n">
        <v>0.626388888888889</v>
      </c>
      <c r="E113" s="92" t="n">
        <v>0.626388888888889</v>
      </c>
      <c r="F113" s="55" t="s">
        <v>348</v>
      </c>
      <c r="G113" s="55" t="s">
        <v>1026</v>
      </c>
      <c r="H113" s="57" t="n">
        <v>825000</v>
      </c>
    </row>
    <row r="114" customFormat="false" ht="15.75" hidden="false" customHeight="false" outlineLevel="0" collapsed="false">
      <c r="A114" s="91" t="n">
        <v>42938</v>
      </c>
      <c r="B114" s="8" t="s">
        <v>626</v>
      </c>
      <c r="D114" s="92" t="n">
        <v>0.4375</v>
      </c>
      <c r="E114" s="92" t="n">
        <v>0.4375</v>
      </c>
      <c r="F114" s="55" t="s">
        <v>355</v>
      </c>
      <c r="G114" s="55" t="s">
        <v>348</v>
      </c>
      <c r="H114" s="57" t="n">
        <v>1241000</v>
      </c>
    </row>
    <row r="115" customFormat="false" ht="15.75" hidden="false" customHeight="false" outlineLevel="0" collapsed="false">
      <c r="A115" s="91" t="n">
        <v>42939</v>
      </c>
      <c r="B115" s="8" t="s">
        <v>626</v>
      </c>
      <c r="D115" s="92" t="n">
        <v>0.626388888888889</v>
      </c>
      <c r="E115" s="92" t="n">
        <v>0.626388888888889</v>
      </c>
      <c r="F115" s="55" t="s">
        <v>355</v>
      </c>
      <c r="G115" s="55" t="s">
        <v>348</v>
      </c>
      <c r="H115" s="57" t="n">
        <v>519000</v>
      </c>
    </row>
    <row r="116" customFormat="false" ht="15.75" hidden="false" customHeight="false" outlineLevel="0" collapsed="false">
      <c r="A116" s="91" t="n">
        <v>42945</v>
      </c>
      <c r="B116" s="8" t="s">
        <v>626</v>
      </c>
      <c r="D116" s="92" t="n">
        <v>0.4375</v>
      </c>
      <c r="E116" s="92" t="n">
        <v>0.4375</v>
      </c>
      <c r="F116" s="55" t="s">
        <v>347</v>
      </c>
      <c r="G116" s="55" t="s">
        <v>355</v>
      </c>
      <c r="H116" s="57" t="n">
        <v>540000</v>
      </c>
    </row>
    <row r="117" customFormat="false" ht="15.75" hidden="false" customHeight="false" outlineLevel="0" collapsed="false">
      <c r="A117" s="91" t="n">
        <v>42946</v>
      </c>
      <c r="B117" s="8" t="s">
        <v>626</v>
      </c>
      <c r="D117" s="92" t="n">
        <v>0.626388888888889</v>
      </c>
      <c r="E117" s="92" t="n">
        <v>0.626388888888889</v>
      </c>
      <c r="F117" s="55" t="s">
        <v>347</v>
      </c>
      <c r="G117" s="55" t="s">
        <v>355</v>
      </c>
      <c r="H117" s="57" t="n">
        <v>496000</v>
      </c>
    </row>
    <row r="118" customFormat="false" ht="15.75" hidden="false" customHeight="false" outlineLevel="0" collapsed="false">
      <c r="A118" s="91" t="n">
        <v>42952</v>
      </c>
      <c r="B118" s="8" t="s">
        <v>646</v>
      </c>
      <c r="D118" s="92" t="n">
        <v>0.4375</v>
      </c>
      <c r="E118" s="55" t="s">
        <v>23</v>
      </c>
      <c r="F118" s="55" t="s">
        <v>354</v>
      </c>
      <c r="G118" s="55" t="s">
        <v>23</v>
      </c>
      <c r="H118" s="55" t="s">
        <v>23</v>
      </c>
      <c r="I118" s="8" t="s">
        <v>685</v>
      </c>
    </row>
    <row r="119" customFormat="false" ht="15.75" hidden="false" customHeight="false" outlineLevel="0" collapsed="false">
      <c r="A119" s="91" t="n">
        <v>42953</v>
      </c>
      <c r="B119" s="8" t="s">
        <v>646</v>
      </c>
      <c r="D119" s="92" t="n">
        <v>0.626388888888889</v>
      </c>
      <c r="E119" s="55" t="s">
        <v>23</v>
      </c>
      <c r="F119" s="55" t="s">
        <v>354</v>
      </c>
      <c r="G119" s="55" t="s">
        <v>23</v>
      </c>
      <c r="H119" s="55" t="s">
        <v>23</v>
      </c>
      <c r="I119" s="8" t="s">
        <v>685</v>
      </c>
    </row>
    <row r="120" customFormat="false" ht="15.75" hidden="false" customHeight="false" outlineLevel="0" collapsed="false">
      <c r="A120" s="91" t="n">
        <v>42959</v>
      </c>
      <c r="B120" s="8" t="s">
        <v>646</v>
      </c>
      <c r="D120" s="92" t="n">
        <v>0.4375</v>
      </c>
      <c r="E120" s="55" t="s">
        <v>23</v>
      </c>
      <c r="F120" s="55" t="s">
        <v>354</v>
      </c>
      <c r="G120" s="55" t="s">
        <v>23</v>
      </c>
      <c r="H120" s="55" t="s">
        <v>23</v>
      </c>
      <c r="I120" s="55" t="s">
        <v>688</v>
      </c>
    </row>
    <row r="121" customFormat="false" ht="15.75" hidden="false" customHeight="false" outlineLevel="0" collapsed="false">
      <c r="A121" s="91" t="n">
        <v>42960</v>
      </c>
      <c r="B121" s="8" t="s">
        <v>646</v>
      </c>
      <c r="D121" s="92" t="n">
        <v>0.626388888888889</v>
      </c>
      <c r="E121" s="55" t="s">
        <v>23</v>
      </c>
      <c r="F121" s="55" t="s">
        <v>354</v>
      </c>
      <c r="G121" s="55" t="s">
        <v>23</v>
      </c>
      <c r="H121" s="55" t="s">
        <v>23</v>
      </c>
      <c r="I121" s="55" t="s">
        <v>688</v>
      </c>
    </row>
    <row r="122" customFormat="false" ht="15.75" hidden="false" customHeight="false" outlineLevel="0" collapsed="false">
      <c r="A122" s="91" t="n">
        <v>42966</v>
      </c>
      <c r="B122" s="8" t="s">
        <v>626</v>
      </c>
      <c r="D122" s="92" t="n">
        <v>0.4375</v>
      </c>
      <c r="E122" s="92" t="n">
        <v>0.4375</v>
      </c>
      <c r="F122" s="55" t="s">
        <v>354</v>
      </c>
      <c r="G122" s="55" t="s">
        <v>347</v>
      </c>
      <c r="H122" s="57" t="n">
        <v>586000</v>
      </c>
    </row>
    <row r="123" customFormat="false" ht="15.75" hidden="false" customHeight="false" outlineLevel="0" collapsed="false">
      <c r="A123" s="91" t="n">
        <v>42967</v>
      </c>
      <c r="B123" s="8" t="s">
        <v>626</v>
      </c>
      <c r="D123" s="92" t="n">
        <v>0.626388888888889</v>
      </c>
      <c r="E123" s="92" t="n">
        <v>0.626388888888889</v>
      </c>
      <c r="F123" s="55" t="s">
        <v>354</v>
      </c>
      <c r="G123" s="55" t="s">
        <v>347</v>
      </c>
      <c r="H123" s="57" t="n">
        <v>371000</v>
      </c>
    </row>
    <row r="124" customFormat="false" ht="15.75" hidden="false" customHeight="false" outlineLevel="0" collapsed="false">
      <c r="A124" s="91" t="n">
        <v>42973</v>
      </c>
      <c r="B124" s="8" t="s">
        <v>626</v>
      </c>
      <c r="D124" s="92" t="n">
        <v>0.4375</v>
      </c>
      <c r="E124" s="92" t="n">
        <v>0.4375</v>
      </c>
      <c r="F124" s="55" t="s">
        <v>347</v>
      </c>
      <c r="G124" s="55" t="s">
        <v>347</v>
      </c>
      <c r="H124" s="57" t="n">
        <v>344000</v>
      </c>
    </row>
    <row r="125" customFormat="false" ht="15.75" hidden="false" customHeight="false" outlineLevel="0" collapsed="false">
      <c r="A125" s="91" t="n">
        <v>42974</v>
      </c>
      <c r="B125" s="8" t="s">
        <v>626</v>
      </c>
      <c r="D125" s="92" t="n">
        <v>0.626388888888889</v>
      </c>
      <c r="E125" s="92" t="n">
        <v>0.626388888888889</v>
      </c>
      <c r="F125" s="55" t="s">
        <v>347</v>
      </c>
      <c r="G125" s="55" t="s">
        <v>347</v>
      </c>
      <c r="H125" s="57" t="n">
        <v>350000</v>
      </c>
    </row>
    <row r="126" customFormat="false" ht="15.75" hidden="false" customHeight="false" outlineLevel="0" collapsed="false">
      <c r="A126" s="91" t="n">
        <v>42980</v>
      </c>
      <c r="B126" s="8" t="s">
        <v>626</v>
      </c>
      <c r="D126" s="92" t="n">
        <v>0.4375</v>
      </c>
      <c r="E126" s="92" t="n">
        <v>0.4375</v>
      </c>
      <c r="F126" s="55" t="s">
        <v>354</v>
      </c>
      <c r="G126" s="55" t="s">
        <v>354</v>
      </c>
      <c r="H126" s="57" t="n">
        <v>377000</v>
      </c>
    </row>
    <row r="127" customFormat="false" ht="15.75" hidden="false" customHeight="false" outlineLevel="0" collapsed="false">
      <c r="A127" s="91" t="n">
        <v>42980</v>
      </c>
      <c r="B127" s="8" t="s">
        <v>626</v>
      </c>
      <c r="D127" s="92" t="n">
        <v>0.626388888888889</v>
      </c>
      <c r="E127" s="92" t="n">
        <v>0.626388888888889</v>
      </c>
      <c r="F127" s="55" t="s">
        <v>354</v>
      </c>
      <c r="G127" s="55" t="s">
        <v>354</v>
      </c>
      <c r="H127" s="57" t="n">
        <v>500000</v>
      </c>
    </row>
    <row r="128" customFormat="false" ht="15.75" hidden="false" customHeight="false" outlineLevel="0" collapsed="false">
      <c r="A128" s="91" t="n">
        <v>42987</v>
      </c>
      <c r="B128" s="8" t="s">
        <v>626</v>
      </c>
      <c r="D128" s="92" t="n">
        <v>0.4375</v>
      </c>
      <c r="E128" s="92" t="n">
        <v>0.4375</v>
      </c>
      <c r="F128" s="55" t="s">
        <v>358</v>
      </c>
      <c r="G128" s="55" t="s">
        <v>358</v>
      </c>
      <c r="H128" s="57" t="n">
        <v>554000</v>
      </c>
    </row>
    <row r="129" customFormat="false" ht="15.75" hidden="false" customHeight="false" outlineLevel="0" collapsed="false">
      <c r="A129" s="91" t="n">
        <v>42988</v>
      </c>
      <c r="B129" s="8" t="s">
        <v>626</v>
      </c>
      <c r="D129" s="92" t="n">
        <v>0.626388888888889</v>
      </c>
      <c r="E129" s="92" t="n">
        <v>0.626388888888889</v>
      </c>
      <c r="F129" s="55" t="s">
        <v>358</v>
      </c>
      <c r="G129" s="55" t="s">
        <v>358</v>
      </c>
      <c r="H129" s="57" t="n">
        <v>372000</v>
      </c>
    </row>
    <row r="130" customFormat="false" ht="15.75" hidden="false" customHeight="false" outlineLevel="0" collapsed="false">
      <c r="A130" s="91" t="n">
        <v>42994</v>
      </c>
      <c r="B130" s="8" t="s">
        <v>626</v>
      </c>
      <c r="D130" s="92" t="n">
        <v>0.4375</v>
      </c>
      <c r="E130" s="92" t="n">
        <v>0.4375</v>
      </c>
      <c r="F130" s="55" t="s">
        <v>361</v>
      </c>
      <c r="G130" s="55" t="s">
        <v>361</v>
      </c>
      <c r="H130" s="57" t="n">
        <v>222000</v>
      </c>
    </row>
    <row r="131" customFormat="false" ht="15.75" hidden="false" customHeight="false" outlineLevel="0" collapsed="false">
      <c r="A131" s="91" t="n">
        <v>42995</v>
      </c>
      <c r="B131" s="8" t="s">
        <v>626</v>
      </c>
      <c r="D131" s="92" t="n">
        <v>0.626388888888889</v>
      </c>
      <c r="E131" s="92" t="n">
        <v>0.626388888888889</v>
      </c>
      <c r="F131" s="55" t="s">
        <v>361</v>
      </c>
      <c r="G131" s="55" t="s">
        <v>361</v>
      </c>
      <c r="H131" s="57" t="n">
        <v>754000</v>
      </c>
    </row>
    <row r="132" customFormat="false" ht="15.75" hidden="false" customHeight="false" outlineLevel="0" collapsed="false">
      <c r="A132" s="91" t="n">
        <v>43001</v>
      </c>
      <c r="B132" s="8" t="s">
        <v>646</v>
      </c>
      <c r="D132" s="92" t="n">
        <v>0.4375</v>
      </c>
      <c r="E132" s="106" t="s">
        <v>23</v>
      </c>
      <c r="F132" s="55" t="s">
        <v>364</v>
      </c>
      <c r="G132" s="6" t="s">
        <v>23</v>
      </c>
      <c r="H132" s="226" t="s">
        <v>23</v>
      </c>
      <c r="I132" s="55" t="s">
        <v>1037</v>
      </c>
    </row>
    <row r="133" customFormat="false" ht="15.75" hidden="false" customHeight="false" outlineLevel="0" collapsed="false">
      <c r="A133" s="91" t="n">
        <v>43002</v>
      </c>
      <c r="B133" s="8" t="s">
        <v>646</v>
      </c>
      <c r="D133" s="92" t="n">
        <v>0.626388888888889</v>
      </c>
      <c r="E133" s="106" t="s">
        <v>23</v>
      </c>
      <c r="F133" s="55" t="s">
        <v>364</v>
      </c>
      <c r="G133" s="6" t="s">
        <v>23</v>
      </c>
      <c r="H133" s="226" t="s">
        <v>23</v>
      </c>
      <c r="I133" s="55" t="s">
        <v>1037</v>
      </c>
    </row>
    <row r="134" customFormat="false" ht="15.75" hidden="false" customHeight="false" outlineLevel="0" collapsed="false">
      <c r="A134" s="91" t="n">
        <v>43008</v>
      </c>
      <c r="B134" s="8" t="s">
        <v>626</v>
      </c>
      <c r="D134" s="92" t="n">
        <v>0.4375</v>
      </c>
      <c r="E134" s="92" t="n">
        <v>0.4375</v>
      </c>
      <c r="F134" s="55" t="s">
        <v>371</v>
      </c>
      <c r="G134" s="55" t="s">
        <v>364</v>
      </c>
      <c r="H134" s="57" t="n">
        <v>578000</v>
      </c>
    </row>
    <row r="135" customFormat="false" ht="15.75" hidden="false" customHeight="false" outlineLevel="0" collapsed="false">
      <c r="A135" s="91" t="n">
        <v>43009</v>
      </c>
      <c r="B135" s="8" t="s">
        <v>626</v>
      </c>
      <c r="D135" s="92" t="n">
        <v>0.626388888888889</v>
      </c>
      <c r="E135" s="92" t="n">
        <v>0.626388888888889</v>
      </c>
      <c r="F135" s="55" t="s">
        <v>371</v>
      </c>
      <c r="G135" s="55" t="s">
        <v>364</v>
      </c>
      <c r="H135" s="106" t="s">
        <v>1038</v>
      </c>
      <c r="I135" s="55" t="s">
        <v>1039</v>
      </c>
    </row>
    <row r="136" customFormat="false" ht="15.75" hidden="false" customHeight="false" outlineLevel="0" collapsed="false">
      <c r="A136" s="91" t="n">
        <v>43015</v>
      </c>
      <c r="B136" s="8" t="s">
        <v>626</v>
      </c>
      <c r="D136" s="92" t="n">
        <v>0.4375</v>
      </c>
      <c r="E136" s="92" t="n">
        <v>0.4375</v>
      </c>
      <c r="F136" s="55" t="s">
        <v>378</v>
      </c>
      <c r="G136" s="55" t="s">
        <v>378</v>
      </c>
      <c r="H136" s="57" t="n">
        <v>809000</v>
      </c>
    </row>
    <row r="137" customFormat="false" ht="15.75" hidden="false" customHeight="false" outlineLevel="0" collapsed="false">
      <c r="A137" s="91" t="n">
        <v>43016</v>
      </c>
      <c r="B137" s="8" t="s">
        <v>626</v>
      </c>
      <c r="D137" s="92" t="n">
        <v>0.626388888888889</v>
      </c>
      <c r="E137" s="92" t="n">
        <v>0.626388888888889</v>
      </c>
      <c r="F137" s="55" t="s">
        <v>378</v>
      </c>
      <c r="G137" s="55" t="s">
        <v>378</v>
      </c>
      <c r="H137" s="57" t="n">
        <v>326000</v>
      </c>
    </row>
    <row r="138" customFormat="false" ht="15.75" hidden="false" customHeight="false" outlineLevel="0" collapsed="false">
      <c r="A138" s="91" t="n">
        <v>43022</v>
      </c>
      <c r="B138" s="8" t="s">
        <v>646</v>
      </c>
      <c r="D138" s="92" t="n">
        <v>0.4375</v>
      </c>
      <c r="E138" s="106" t="s">
        <v>23</v>
      </c>
      <c r="F138" s="55" t="s">
        <v>379</v>
      </c>
      <c r="G138" s="55" t="s">
        <v>23</v>
      </c>
      <c r="H138" s="106" t="s">
        <v>23</v>
      </c>
      <c r="I138" s="55" t="s">
        <v>697</v>
      </c>
    </row>
    <row r="139" customFormat="false" ht="15.75" hidden="false" customHeight="false" outlineLevel="0" collapsed="false">
      <c r="A139" s="91" t="n">
        <v>43023</v>
      </c>
      <c r="B139" s="8" t="s">
        <v>626</v>
      </c>
      <c r="D139" s="92" t="n">
        <v>0.626388888888889</v>
      </c>
      <c r="E139" s="92" t="n">
        <v>0.626388888888889</v>
      </c>
      <c r="F139" s="55" t="s">
        <v>379</v>
      </c>
      <c r="G139" s="55" t="s">
        <v>379</v>
      </c>
      <c r="H139" s="57" t="n">
        <v>332000</v>
      </c>
    </row>
    <row r="140" customFormat="false" ht="15.75" hidden="false" customHeight="false" outlineLevel="0" collapsed="false">
      <c r="A140" s="91" t="n">
        <v>43029</v>
      </c>
      <c r="B140" s="8" t="s">
        <v>626</v>
      </c>
      <c r="D140" s="92" t="n">
        <v>0.4375</v>
      </c>
      <c r="E140" s="92" t="n">
        <v>0.4375</v>
      </c>
      <c r="F140" s="55" t="s">
        <v>380</v>
      </c>
      <c r="G140" s="55" t="s">
        <v>380</v>
      </c>
      <c r="H140" s="57" t="n">
        <v>396000</v>
      </c>
    </row>
    <row r="141" customFormat="false" ht="15.75" hidden="false" customHeight="false" outlineLevel="0" collapsed="false">
      <c r="A141" s="91" t="n">
        <v>43030</v>
      </c>
      <c r="B141" s="8" t="s">
        <v>626</v>
      </c>
      <c r="D141" s="92" t="n">
        <v>0.626388888888889</v>
      </c>
      <c r="E141" s="92" t="n">
        <v>0.626388888888889</v>
      </c>
      <c r="F141" s="55" t="s">
        <v>380</v>
      </c>
      <c r="G141" s="55" t="s">
        <v>380</v>
      </c>
      <c r="H141" s="57" t="n">
        <v>479000</v>
      </c>
    </row>
    <row r="142" customFormat="false" ht="15.75" hidden="false" customHeight="false" outlineLevel="0" collapsed="false">
      <c r="A142" s="91" t="n">
        <v>43036</v>
      </c>
      <c r="B142" s="8" t="s">
        <v>626</v>
      </c>
      <c r="D142" s="92" t="n">
        <v>0.4375</v>
      </c>
      <c r="E142" s="92" t="n">
        <v>0.4375</v>
      </c>
      <c r="F142" s="55" t="s">
        <v>381</v>
      </c>
      <c r="G142" s="55" t="s">
        <v>381</v>
      </c>
      <c r="H142" s="214" t="n">
        <v>572000</v>
      </c>
      <c r="I142" s="55" t="s">
        <v>1039</v>
      </c>
    </row>
    <row r="143" customFormat="false" ht="15.75" hidden="false" customHeight="false" outlineLevel="0" collapsed="false">
      <c r="A143" s="91" t="n">
        <v>43037</v>
      </c>
      <c r="B143" s="8" t="s">
        <v>626</v>
      </c>
      <c r="D143" s="92" t="n">
        <v>0.626388888888889</v>
      </c>
      <c r="E143" s="92" t="n">
        <v>0.626388888888889</v>
      </c>
      <c r="F143" s="55" t="s">
        <v>381</v>
      </c>
      <c r="G143" s="55" t="s">
        <v>381</v>
      </c>
      <c r="H143" s="214" t="n">
        <v>672000</v>
      </c>
      <c r="I143" s="55" t="s">
        <v>1039</v>
      </c>
    </row>
    <row r="144" customFormat="false" ht="15.75" hidden="false" customHeight="false" outlineLevel="0" collapsed="false">
      <c r="A144" s="91" t="n">
        <v>43043</v>
      </c>
      <c r="B144" s="8" t="s">
        <v>626</v>
      </c>
      <c r="D144" s="92" t="n">
        <v>0.4375</v>
      </c>
      <c r="E144" s="92" t="n">
        <v>0.4375</v>
      </c>
      <c r="F144" s="55" t="s">
        <v>382</v>
      </c>
      <c r="G144" s="55" t="s">
        <v>382</v>
      </c>
      <c r="H144" s="57" t="n">
        <v>115000</v>
      </c>
    </row>
    <row r="145" customFormat="false" ht="15.75" hidden="false" customHeight="false" outlineLevel="0" collapsed="false">
      <c r="A145" s="91" t="n">
        <v>43044</v>
      </c>
      <c r="B145" s="8" t="s">
        <v>626</v>
      </c>
      <c r="D145" s="92" t="n">
        <v>0.626388888888889</v>
      </c>
      <c r="E145" s="92" t="n">
        <v>0.626388888888889</v>
      </c>
      <c r="F145" s="55" t="s">
        <v>382</v>
      </c>
      <c r="G145" s="55" t="s">
        <v>382</v>
      </c>
      <c r="H145" s="57" t="n">
        <v>571000</v>
      </c>
    </row>
    <row r="146" customFormat="false" ht="15.75" hidden="false" customHeight="false" outlineLevel="0" collapsed="false">
      <c r="A146" s="91" t="n">
        <v>43050</v>
      </c>
      <c r="B146" s="8" t="s">
        <v>626</v>
      </c>
      <c r="D146" s="92" t="n">
        <v>0.4375</v>
      </c>
      <c r="E146" s="92" t="n">
        <v>0.4375</v>
      </c>
      <c r="F146" s="55" t="s">
        <v>383</v>
      </c>
      <c r="G146" s="55" t="s">
        <v>383</v>
      </c>
      <c r="H146" s="57" t="n">
        <v>568000</v>
      </c>
    </row>
    <row r="147" customFormat="false" ht="15.75" hidden="false" customHeight="false" outlineLevel="0" collapsed="false">
      <c r="A147" s="91" t="n">
        <v>43051</v>
      </c>
      <c r="B147" s="8" t="s">
        <v>626</v>
      </c>
      <c r="D147" s="92" t="n">
        <v>0.626388888888889</v>
      </c>
      <c r="E147" s="92" t="n">
        <v>0.626388888888889</v>
      </c>
      <c r="F147" s="55" t="s">
        <v>383</v>
      </c>
      <c r="G147" s="55" t="s">
        <v>383</v>
      </c>
      <c r="H147" s="57" t="n">
        <v>458000</v>
      </c>
    </row>
    <row r="148" customFormat="false" ht="15.75" hidden="false" customHeight="false" outlineLevel="0" collapsed="false">
      <c r="A148" s="91" t="n">
        <v>43057</v>
      </c>
      <c r="B148" s="8" t="s">
        <v>626</v>
      </c>
      <c r="D148" s="92" t="n">
        <v>0.4375</v>
      </c>
      <c r="E148" s="92" t="n">
        <v>0.4375</v>
      </c>
      <c r="F148" s="55" t="s">
        <v>384</v>
      </c>
      <c r="G148" s="55" t="s">
        <v>384</v>
      </c>
      <c r="H148" s="57" t="n">
        <v>144000</v>
      </c>
    </row>
    <row r="149" customFormat="false" ht="15.75" hidden="false" customHeight="false" outlineLevel="0" collapsed="false">
      <c r="A149" s="91" t="n">
        <v>43058</v>
      </c>
      <c r="B149" s="8" t="s">
        <v>626</v>
      </c>
      <c r="D149" s="92" t="n">
        <v>0.626388888888889</v>
      </c>
      <c r="E149" s="92" t="n">
        <v>0.626388888888889</v>
      </c>
      <c r="F149" s="55" t="s">
        <v>384</v>
      </c>
      <c r="G149" s="55" t="s">
        <v>384</v>
      </c>
      <c r="H149" s="57" t="n">
        <v>798000</v>
      </c>
    </row>
    <row r="150" customFormat="false" ht="15.75" hidden="false" customHeight="false" outlineLevel="0" collapsed="false">
      <c r="A150" s="91" t="n">
        <v>43064</v>
      </c>
      <c r="B150" s="8" t="s">
        <v>646</v>
      </c>
      <c r="D150" s="92" t="n">
        <v>0.4375</v>
      </c>
      <c r="E150" s="92" t="n">
        <v>0.4375</v>
      </c>
      <c r="F150" s="55" t="s">
        <v>385</v>
      </c>
      <c r="G150" s="55" t="s">
        <v>385</v>
      </c>
      <c r="H150" s="55" t="s">
        <v>23</v>
      </c>
      <c r="I150" s="55" t="s">
        <v>770</v>
      </c>
    </row>
    <row r="151" customFormat="false" ht="15.75" hidden="false" customHeight="false" outlineLevel="0" collapsed="false">
      <c r="A151" s="91" t="n">
        <v>43065</v>
      </c>
      <c r="B151" s="8" t="s">
        <v>626</v>
      </c>
      <c r="D151" s="92" t="n">
        <v>0.626388888888889</v>
      </c>
      <c r="E151" s="92" t="n">
        <v>0.626388888888889</v>
      </c>
      <c r="F151" s="55" t="s">
        <v>385</v>
      </c>
      <c r="G151" s="55" t="s">
        <v>385</v>
      </c>
      <c r="H151" s="57" t="n">
        <v>825000</v>
      </c>
    </row>
    <row r="152" customFormat="false" ht="15.75" hidden="false" customHeight="false" outlineLevel="0" collapsed="false">
      <c r="A152" s="91" t="n">
        <v>43071</v>
      </c>
      <c r="B152" s="8" t="s">
        <v>626</v>
      </c>
      <c r="D152" s="92" t="n">
        <v>0.4375</v>
      </c>
      <c r="E152" s="92" t="n">
        <v>0.4375</v>
      </c>
      <c r="F152" s="50" t="s">
        <v>1040</v>
      </c>
      <c r="G152" s="55" t="s">
        <v>385</v>
      </c>
      <c r="H152" s="57" t="n">
        <v>202000</v>
      </c>
    </row>
    <row r="153" customFormat="false" ht="15.75" hidden="false" customHeight="false" outlineLevel="0" collapsed="false">
      <c r="A153" s="91" t="n">
        <v>43072</v>
      </c>
      <c r="B153" s="8" t="s">
        <v>626</v>
      </c>
      <c r="D153" s="92" t="n">
        <v>0.626388888888889</v>
      </c>
      <c r="E153" s="92" t="n">
        <v>0.626388888888889</v>
      </c>
      <c r="F153" s="50" t="s">
        <v>1040</v>
      </c>
      <c r="G153" s="55" t="s">
        <v>385</v>
      </c>
      <c r="H153" s="57" t="n">
        <v>293000</v>
      </c>
    </row>
    <row r="154" customFormat="false" ht="15.75" hidden="false" customHeight="false" outlineLevel="0" collapsed="false">
      <c r="A154" s="91" t="n">
        <v>43078</v>
      </c>
      <c r="B154" s="8" t="s">
        <v>626</v>
      </c>
      <c r="D154" s="92" t="n">
        <v>0.4375</v>
      </c>
      <c r="E154" s="92" t="n">
        <v>0.4375</v>
      </c>
      <c r="F154" s="50" t="s">
        <v>1040</v>
      </c>
      <c r="G154" s="55" t="s">
        <v>23</v>
      </c>
      <c r="H154" s="55" t="s">
        <v>23</v>
      </c>
      <c r="I154" s="55" t="s">
        <v>1041</v>
      </c>
    </row>
    <row r="155" customFormat="false" ht="15.75" hidden="false" customHeight="false" outlineLevel="0" collapsed="false">
      <c r="A155" s="91" t="n">
        <v>43079</v>
      </c>
      <c r="B155" s="8" t="s">
        <v>626</v>
      </c>
      <c r="D155" s="92" t="n">
        <v>0.626388888888889</v>
      </c>
      <c r="E155" s="92" t="n">
        <v>0.626388888888889</v>
      </c>
      <c r="F155" s="50" t="s">
        <v>1040</v>
      </c>
      <c r="G155" s="50" t="s">
        <v>1040</v>
      </c>
      <c r="H155" s="57" t="n">
        <v>972000</v>
      </c>
    </row>
    <row r="156" customFormat="false" ht="15.75" hidden="false" customHeight="false" outlineLevel="0" collapsed="false">
      <c r="A156" s="91" t="n">
        <v>43085</v>
      </c>
      <c r="B156" s="8" t="s">
        <v>626</v>
      </c>
      <c r="D156" s="92" t="n">
        <v>0.4375</v>
      </c>
      <c r="E156" s="92" t="n">
        <v>0.4375</v>
      </c>
      <c r="F156" s="50" t="s">
        <v>1042</v>
      </c>
      <c r="G156" s="50" t="s">
        <v>1040</v>
      </c>
      <c r="H156" s="57" t="n">
        <v>298000</v>
      </c>
    </row>
    <row r="157" customFormat="false" ht="15.75" hidden="false" customHeight="false" outlineLevel="0" collapsed="false">
      <c r="A157" s="91" t="n">
        <v>43086</v>
      </c>
      <c r="B157" s="8" t="s">
        <v>626</v>
      </c>
      <c r="D157" s="92" t="n">
        <v>0.626388888888889</v>
      </c>
      <c r="E157" s="92" t="n">
        <v>0.626388888888889</v>
      </c>
      <c r="F157" s="50" t="s">
        <v>1042</v>
      </c>
      <c r="G157" s="50" t="s">
        <v>1040</v>
      </c>
      <c r="H157" s="57" t="n">
        <v>472000</v>
      </c>
    </row>
    <row r="158" customFormat="false" ht="15.75" hidden="false" customHeight="false" outlineLevel="0" collapsed="false">
      <c r="A158" s="91" t="n">
        <v>43092</v>
      </c>
      <c r="B158" s="8" t="s">
        <v>626</v>
      </c>
      <c r="D158" s="92" t="n">
        <v>0.4375</v>
      </c>
      <c r="E158" s="92" t="n">
        <v>0.4375</v>
      </c>
      <c r="F158" s="50" t="s">
        <v>1042</v>
      </c>
      <c r="G158" s="50" t="s">
        <v>1042</v>
      </c>
      <c r="H158" s="57" t="n">
        <v>933000</v>
      </c>
    </row>
    <row r="159" customFormat="false" ht="15.75" hidden="false" customHeight="false" outlineLevel="0" collapsed="false">
      <c r="A159" s="91" t="n">
        <v>43093</v>
      </c>
      <c r="B159" s="8" t="s">
        <v>626</v>
      </c>
      <c r="D159" s="92" t="n">
        <v>0.626388888888889</v>
      </c>
      <c r="E159" s="92" t="n">
        <v>0.626388888888889</v>
      </c>
      <c r="F159" s="50" t="s">
        <v>1042</v>
      </c>
      <c r="G159" s="50" t="s">
        <v>1042</v>
      </c>
      <c r="H159" s="57" t="n">
        <v>133000</v>
      </c>
    </row>
    <row r="160" customFormat="false" ht="15.75" hidden="false" customHeight="false" outlineLevel="0" collapsed="false">
      <c r="A160" s="91" t="n">
        <v>43099</v>
      </c>
      <c r="B160" s="8" t="s">
        <v>626</v>
      </c>
      <c r="D160" s="92" t="n">
        <v>0.4375</v>
      </c>
      <c r="E160" s="92" t="n">
        <v>0.4375</v>
      </c>
      <c r="F160" s="50" t="s">
        <v>1043</v>
      </c>
      <c r="G160" s="50" t="s">
        <v>1042</v>
      </c>
      <c r="H160" s="57" t="n">
        <v>474000</v>
      </c>
    </row>
    <row r="161" customFormat="false" ht="15.75" hidden="false" customHeight="false" outlineLevel="0" collapsed="false">
      <c r="A161" s="91" t="n">
        <v>43100</v>
      </c>
      <c r="B161" s="8" t="s">
        <v>626</v>
      </c>
      <c r="D161" s="92" t="n">
        <v>0.626388888888889</v>
      </c>
      <c r="E161" s="92" t="n">
        <v>0.626388888888889</v>
      </c>
      <c r="F161" s="50" t="s">
        <v>1043</v>
      </c>
      <c r="G161" s="50" t="s">
        <v>1042</v>
      </c>
      <c r="H161" s="57" t="n">
        <v>607000</v>
      </c>
    </row>
    <row r="162" customFormat="false" ht="15.75" hidden="false" customHeight="false" outlineLevel="0" collapsed="false">
      <c r="A162" s="91" t="n">
        <v>43106</v>
      </c>
      <c r="B162" s="8" t="s">
        <v>626</v>
      </c>
      <c r="D162" s="92" t="n">
        <v>0.4375</v>
      </c>
      <c r="E162" s="92" t="n">
        <v>0.4375</v>
      </c>
      <c r="F162" s="50" t="s">
        <v>1044</v>
      </c>
      <c r="G162" s="50" t="s">
        <v>1043</v>
      </c>
      <c r="H162" s="57" t="n">
        <v>289000</v>
      </c>
    </row>
    <row r="163" customFormat="false" ht="15.75" hidden="false" customHeight="false" outlineLevel="0" collapsed="false">
      <c r="A163" s="91" t="n">
        <v>43107</v>
      </c>
      <c r="B163" s="8" t="s">
        <v>626</v>
      </c>
      <c r="D163" s="92" t="n">
        <v>0.626388888888889</v>
      </c>
      <c r="E163" s="92" t="n">
        <v>0.626388888888889</v>
      </c>
      <c r="F163" s="50" t="s">
        <v>1044</v>
      </c>
      <c r="G163" s="50" t="s">
        <v>1043</v>
      </c>
      <c r="H163" s="57" t="n">
        <v>285000</v>
      </c>
    </row>
    <row r="164" customFormat="false" ht="15.75" hidden="false" customHeight="false" outlineLevel="0" collapsed="false">
      <c r="A164" s="91" t="n">
        <v>43113</v>
      </c>
      <c r="B164" s="8" t="s">
        <v>626</v>
      </c>
      <c r="D164" s="92" t="n">
        <v>0.4375</v>
      </c>
      <c r="E164" s="92" t="n">
        <v>0.4375</v>
      </c>
      <c r="F164" s="50" t="s">
        <v>1044</v>
      </c>
      <c r="G164" s="50" t="s">
        <v>1043</v>
      </c>
      <c r="H164" s="57" t="n">
        <v>114000</v>
      </c>
    </row>
    <row r="165" customFormat="false" ht="15.75" hidden="false" customHeight="false" outlineLevel="0" collapsed="false">
      <c r="A165" s="91" t="n">
        <v>43114</v>
      </c>
      <c r="B165" s="8" t="s">
        <v>626</v>
      </c>
      <c r="D165" s="92" t="n">
        <v>0.626388888888889</v>
      </c>
      <c r="E165" s="92" t="n">
        <v>0.626388888888889</v>
      </c>
      <c r="F165" s="50" t="s">
        <v>1044</v>
      </c>
      <c r="G165" s="50" t="s">
        <v>1043</v>
      </c>
      <c r="H165" s="57" t="n">
        <v>568000</v>
      </c>
    </row>
    <row r="166" customFormat="false" ht="15.75" hidden="false" customHeight="false" outlineLevel="0" collapsed="false">
      <c r="A166" s="91" t="n">
        <v>43120</v>
      </c>
      <c r="B166" s="8" t="s">
        <v>626</v>
      </c>
      <c r="D166" s="92" t="n">
        <v>0.4375</v>
      </c>
      <c r="E166" s="92" t="n">
        <v>0.4375</v>
      </c>
      <c r="F166" s="50" t="s">
        <v>1040</v>
      </c>
      <c r="G166" s="50" t="s">
        <v>1040</v>
      </c>
      <c r="H166" s="57" t="n">
        <v>133000</v>
      </c>
    </row>
    <row r="167" customFormat="false" ht="15.75" hidden="false" customHeight="false" outlineLevel="0" collapsed="false">
      <c r="A167" s="91" t="n">
        <v>43121</v>
      </c>
      <c r="B167" s="8" t="s">
        <v>626</v>
      </c>
      <c r="D167" s="92" t="n">
        <v>0.626388888888889</v>
      </c>
      <c r="E167" s="92" t="n">
        <v>0.626388888888889</v>
      </c>
      <c r="F167" s="50" t="s">
        <v>1040</v>
      </c>
      <c r="G167" s="50" t="s">
        <v>1040</v>
      </c>
      <c r="H167" s="57" t="n">
        <v>470000</v>
      </c>
    </row>
    <row r="168" customFormat="false" ht="15.75" hidden="false" customHeight="false" outlineLevel="0" collapsed="false">
      <c r="A168" s="91" t="n">
        <v>43127</v>
      </c>
      <c r="B168" s="8" t="s">
        <v>626</v>
      </c>
      <c r="D168" s="92" t="n">
        <v>0.4375</v>
      </c>
      <c r="E168" s="92" t="n">
        <v>0.4375</v>
      </c>
      <c r="F168" s="50" t="s">
        <v>1042</v>
      </c>
      <c r="G168" s="50" t="s">
        <v>1042</v>
      </c>
      <c r="H168" s="57" t="n">
        <v>665000</v>
      </c>
    </row>
    <row r="169" customFormat="false" ht="15.75" hidden="false" customHeight="false" outlineLevel="0" collapsed="false">
      <c r="A169" s="91" t="n">
        <v>43128</v>
      </c>
      <c r="B169" s="8" t="s">
        <v>626</v>
      </c>
      <c r="D169" s="92" t="n">
        <v>0.626388888888889</v>
      </c>
      <c r="E169" s="92" t="n">
        <v>0.626388888888889</v>
      </c>
      <c r="F169" s="50" t="s">
        <v>1042</v>
      </c>
      <c r="G169" s="50" t="s">
        <v>1042</v>
      </c>
      <c r="H169" s="57" t="n">
        <v>834000</v>
      </c>
      <c r="I169" s="53" t="n">
        <f aca="false">MAX(H162:H179)</f>
        <v>834000</v>
      </c>
    </row>
    <row r="170" customFormat="false" ht="15.75" hidden="false" customHeight="false" outlineLevel="0" collapsed="false">
      <c r="A170" s="91" t="n">
        <v>43134</v>
      </c>
      <c r="B170" s="8" t="s">
        <v>626</v>
      </c>
      <c r="D170" s="92" t="n">
        <v>0.4375</v>
      </c>
      <c r="E170" s="92" t="n">
        <v>0.4375</v>
      </c>
      <c r="F170" s="50" t="s">
        <v>1043</v>
      </c>
      <c r="G170" s="50" t="s">
        <v>1043</v>
      </c>
      <c r="H170" s="57" t="n">
        <v>480000</v>
      </c>
    </row>
    <row r="171" customFormat="false" ht="15.75" hidden="false" customHeight="false" outlineLevel="0" collapsed="false">
      <c r="A171" s="91" t="n">
        <v>43135</v>
      </c>
      <c r="B171" s="8" t="s">
        <v>646</v>
      </c>
      <c r="D171" s="92" t="n">
        <v>0.626388888888889</v>
      </c>
      <c r="E171" s="92" t="n">
        <v>0.626388888888889</v>
      </c>
      <c r="F171" s="50" t="s">
        <v>1043</v>
      </c>
      <c r="G171" s="55" t="s">
        <v>23</v>
      </c>
      <c r="H171" s="55" t="s">
        <v>23</v>
      </c>
      <c r="I171" s="55" t="s">
        <v>1045</v>
      </c>
    </row>
    <row r="172" customFormat="false" ht="15.75" hidden="false" customHeight="false" outlineLevel="0" collapsed="false">
      <c r="A172" s="91" t="n">
        <v>43141</v>
      </c>
      <c r="B172" s="8" t="s">
        <v>626</v>
      </c>
      <c r="D172" s="92" t="n">
        <v>0.4375</v>
      </c>
      <c r="E172" s="92" t="n">
        <v>0.4375</v>
      </c>
      <c r="F172" s="50" t="s">
        <v>1044</v>
      </c>
      <c r="G172" s="50" t="s">
        <v>1044</v>
      </c>
      <c r="H172" s="57" t="n">
        <v>338000</v>
      </c>
    </row>
    <row r="173" customFormat="false" ht="15.75" hidden="false" customHeight="false" outlineLevel="0" collapsed="false">
      <c r="A173" s="91" t="n">
        <v>43142</v>
      </c>
      <c r="B173" s="8" t="s">
        <v>626</v>
      </c>
      <c r="D173" s="92" t="n">
        <v>0.626388888888889</v>
      </c>
      <c r="E173" s="92" t="n">
        <v>0.626388888888889</v>
      </c>
      <c r="F173" s="50" t="s">
        <v>1044</v>
      </c>
      <c r="G173" s="50" t="s">
        <v>1044</v>
      </c>
      <c r="H173" s="57" t="n">
        <v>566000</v>
      </c>
    </row>
    <row r="174" customFormat="false" ht="15.75" hidden="false" customHeight="false" outlineLevel="0" collapsed="false">
      <c r="A174" s="91" t="n">
        <v>43148</v>
      </c>
      <c r="B174" s="8" t="s">
        <v>626</v>
      </c>
      <c r="D174" s="92" t="n">
        <v>0.4375</v>
      </c>
      <c r="E174" s="92" t="n">
        <v>0.4375</v>
      </c>
      <c r="F174" s="50" t="s">
        <v>1046</v>
      </c>
      <c r="G174" s="50" t="s">
        <v>1046</v>
      </c>
      <c r="H174" s="57" t="n">
        <v>340000</v>
      </c>
    </row>
    <row r="175" customFormat="false" ht="15.75" hidden="false" customHeight="false" outlineLevel="0" collapsed="false">
      <c r="A175" s="91" t="n">
        <v>43149</v>
      </c>
      <c r="B175" s="8" t="s">
        <v>626</v>
      </c>
      <c r="D175" s="92" t="n">
        <v>0.626388888888889</v>
      </c>
      <c r="E175" s="92" t="n">
        <v>0.626388888888889</v>
      </c>
      <c r="F175" s="50" t="s">
        <v>1046</v>
      </c>
      <c r="G175" s="50" t="s">
        <v>1046</v>
      </c>
      <c r="H175" s="57" t="n">
        <v>291000</v>
      </c>
    </row>
    <row r="176" customFormat="false" ht="15.75" hidden="false" customHeight="false" outlineLevel="0" collapsed="false">
      <c r="A176" s="91" t="n">
        <v>43155</v>
      </c>
      <c r="B176" s="8" t="s">
        <v>626</v>
      </c>
      <c r="D176" s="92" t="n">
        <v>0.4375</v>
      </c>
      <c r="E176" s="92" t="n">
        <v>0.4375</v>
      </c>
      <c r="F176" s="50" t="s">
        <v>1047</v>
      </c>
      <c r="G176" s="50" t="s">
        <v>1047</v>
      </c>
      <c r="H176" s="57" t="n">
        <v>754000</v>
      </c>
    </row>
    <row r="177" customFormat="false" ht="15.75" hidden="false" customHeight="false" outlineLevel="0" collapsed="false">
      <c r="A177" s="91" t="n">
        <v>43156</v>
      </c>
      <c r="B177" s="8" t="s">
        <v>626</v>
      </c>
      <c r="D177" s="92" t="n">
        <v>0.626388888888889</v>
      </c>
      <c r="E177" s="92" t="n">
        <v>0.626388888888889</v>
      </c>
      <c r="F177" s="50" t="s">
        <v>1047</v>
      </c>
      <c r="G177" s="50" t="s">
        <v>1047</v>
      </c>
      <c r="H177" s="57" t="n">
        <v>671000</v>
      </c>
    </row>
    <row r="178" customFormat="false" ht="15.75" hidden="false" customHeight="false" outlineLevel="0" collapsed="false">
      <c r="A178" s="91" t="n">
        <v>43162</v>
      </c>
      <c r="B178" s="8" t="s">
        <v>626</v>
      </c>
      <c r="D178" s="92" t="n">
        <v>0.4375</v>
      </c>
      <c r="E178" s="92" t="n">
        <v>0.4375</v>
      </c>
      <c r="F178" s="50" t="s">
        <v>1048</v>
      </c>
      <c r="G178" s="50" t="s">
        <v>1048</v>
      </c>
      <c r="H178" s="57" t="n">
        <v>448000</v>
      </c>
    </row>
    <row r="179" customFormat="false" ht="15.75" hidden="false" customHeight="false" outlineLevel="0" collapsed="false">
      <c r="A179" s="91" t="n">
        <v>43163</v>
      </c>
      <c r="B179" s="8" t="s">
        <v>626</v>
      </c>
      <c r="D179" s="92" t="n">
        <v>0.626388888888889</v>
      </c>
      <c r="E179" s="92" t="n">
        <v>0.626388888888889</v>
      </c>
      <c r="F179" s="50" t="s">
        <v>1048</v>
      </c>
      <c r="G179" s="50" t="s">
        <v>1048</v>
      </c>
      <c r="H179" s="57" t="n">
        <v>525000</v>
      </c>
      <c r="I179" s="53" t="n">
        <f aca="false">AVERAGE(H162:H179)</f>
        <v>457117.6471</v>
      </c>
    </row>
    <row r="180" customFormat="false" ht="15.75" hidden="false" customHeight="false" outlineLevel="0" collapsed="false">
      <c r="A180" s="91" t="n">
        <v>43169</v>
      </c>
      <c r="B180" s="8" t="s">
        <v>646</v>
      </c>
      <c r="D180" s="92" t="n">
        <v>0.4375</v>
      </c>
      <c r="E180" s="55" t="s">
        <v>23</v>
      </c>
      <c r="F180" s="50" t="s">
        <v>1049</v>
      </c>
      <c r="G180" s="50" t="s">
        <v>23</v>
      </c>
      <c r="H180" s="55" t="s">
        <v>23</v>
      </c>
    </row>
    <row r="181" customFormat="false" ht="15.75" hidden="false" customHeight="false" outlineLevel="0" collapsed="false">
      <c r="A181" s="91" t="n">
        <v>43170</v>
      </c>
      <c r="B181" s="8" t="s">
        <v>626</v>
      </c>
      <c r="D181" s="92" t="n">
        <v>0.626388888888889</v>
      </c>
      <c r="E181" s="92" t="n">
        <v>0.626388888888889</v>
      </c>
      <c r="F181" s="50" t="s">
        <v>1049</v>
      </c>
      <c r="G181" s="50" t="s">
        <v>1049</v>
      </c>
      <c r="H181" s="57" t="n">
        <v>705000</v>
      </c>
    </row>
    <row r="182" customFormat="false" ht="15.75" hidden="false" customHeight="false" outlineLevel="0" collapsed="false">
      <c r="A182" s="91" t="n">
        <v>43176</v>
      </c>
      <c r="B182" s="8" t="s">
        <v>626</v>
      </c>
      <c r="D182" s="92" t="n">
        <v>0.4375</v>
      </c>
      <c r="E182" s="92" t="n">
        <v>0.4375</v>
      </c>
      <c r="F182" s="50" t="s">
        <v>1050</v>
      </c>
      <c r="G182" s="50" t="s">
        <v>1050</v>
      </c>
      <c r="H182" s="57" t="n">
        <v>243000</v>
      </c>
    </row>
    <row r="183" customFormat="false" ht="15.75" hidden="false" customHeight="false" outlineLevel="0" collapsed="false">
      <c r="A183" s="91" t="n">
        <v>43177</v>
      </c>
      <c r="B183" s="8" t="s">
        <v>626</v>
      </c>
      <c r="D183" s="92" t="n">
        <v>0.626388888888889</v>
      </c>
      <c r="E183" s="92" t="n">
        <v>0.626388888888889</v>
      </c>
      <c r="F183" s="50" t="s">
        <v>1050</v>
      </c>
      <c r="G183" s="50" t="s">
        <v>1050</v>
      </c>
      <c r="H183" s="57" t="n">
        <v>929000</v>
      </c>
    </row>
    <row r="184" customFormat="false" ht="15.75" hidden="false" customHeight="false" outlineLevel="0" collapsed="false">
      <c r="A184" s="91" t="n">
        <v>43183</v>
      </c>
      <c r="B184" s="8" t="s">
        <v>626</v>
      </c>
      <c r="D184" s="92" t="n">
        <v>0.4375</v>
      </c>
      <c r="E184" s="92" t="n">
        <v>0.4375</v>
      </c>
      <c r="F184" s="50" t="s">
        <v>1051</v>
      </c>
      <c r="G184" s="50" t="s">
        <v>1051</v>
      </c>
      <c r="H184" s="57" t="n">
        <v>1216000</v>
      </c>
    </row>
    <row r="185" customFormat="false" ht="15.75" hidden="false" customHeight="false" outlineLevel="0" collapsed="false">
      <c r="A185" s="91" t="n">
        <v>43184</v>
      </c>
      <c r="B185" s="8" t="s">
        <v>626</v>
      </c>
      <c r="D185" s="92" t="n">
        <v>0.626388888888889</v>
      </c>
      <c r="E185" s="92" t="n">
        <v>0.626388888888889</v>
      </c>
      <c r="F185" s="50" t="s">
        <v>1051</v>
      </c>
      <c r="G185" s="50" t="s">
        <v>1051</v>
      </c>
      <c r="H185" s="57" t="n">
        <v>770000</v>
      </c>
    </row>
    <row r="186" customFormat="false" ht="15.75" hidden="false" customHeight="false" outlineLevel="0" collapsed="false">
      <c r="A186" s="91" t="n">
        <v>43190</v>
      </c>
      <c r="B186" s="8" t="s">
        <v>626</v>
      </c>
      <c r="D186" s="92" t="n">
        <v>0.4375</v>
      </c>
      <c r="E186" s="92" t="n">
        <v>0.4375</v>
      </c>
      <c r="F186" s="50" t="s">
        <v>1052</v>
      </c>
      <c r="G186" s="50" t="s">
        <v>1052</v>
      </c>
      <c r="H186" s="57" t="n">
        <v>637000</v>
      </c>
    </row>
    <row r="187" customFormat="false" ht="15.75" hidden="false" customHeight="false" outlineLevel="0" collapsed="false">
      <c r="A187" s="91" t="n">
        <v>43191</v>
      </c>
      <c r="B187" s="8" t="s">
        <v>646</v>
      </c>
      <c r="D187" s="92" t="n">
        <v>0.626388888888889</v>
      </c>
      <c r="E187" s="55" t="s">
        <v>23</v>
      </c>
      <c r="F187" s="50" t="s">
        <v>1052</v>
      </c>
      <c r="G187" s="55" t="s">
        <v>23</v>
      </c>
      <c r="H187" s="55" t="s">
        <v>23</v>
      </c>
      <c r="I187" s="55" t="s">
        <v>790</v>
      </c>
    </row>
    <row r="188" customFormat="false" ht="15.75" hidden="false" customHeight="false" outlineLevel="0" collapsed="false">
      <c r="A188" s="91" t="n">
        <v>43197</v>
      </c>
      <c r="B188" s="8" t="s">
        <v>646</v>
      </c>
      <c r="D188" s="92" t="n">
        <v>0.4375</v>
      </c>
      <c r="E188" s="55" t="s">
        <v>23</v>
      </c>
      <c r="F188" s="50" t="s">
        <v>1052</v>
      </c>
      <c r="G188" s="50" t="s">
        <v>23</v>
      </c>
      <c r="H188" s="55" t="s">
        <v>23</v>
      </c>
      <c r="I188" s="55" t="s">
        <v>790</v>
      </c>
    </row>
    <row r="189" customFormat="false" ht="15.75" hidden="false" customHeight="false" outlineLevel="0" collapsed="false">
      <c r="A189" s="91" t="n">
        <v>43198</v>
      </c>
      <c r="B189" s="8" t="s">
        <v>646</v>
      </c>
      <c r="D189" s="92" t="n">
        <v>0.626388888888889</v>
      </c>
      <c r="E189" s="55" t="s">
        <v>23</v>
      </c>
      <c r="F189" s="50" t="s">
        <v>1052</v>
      </c>
      <c r="G189" s="55" t="s">
        <v>23</v>
      </c>
      <c r="H189" s="55" t="s">
        <v>23</v>
      </c>
      <c r="I189" s="55" t="s">
        <v>790</v>
      </c>
    </row>
    <row r="190" customFormat="false" ht="15.75" hidden="false" customHeight="false" outlineLevel="0" collapsed="false">
      <c r="A190" s="91" t="n">
        <v>43204</v>
      </c>
      <c r="B190" s="8" t="s">
        <v>626</v>
      </c>
      <c r="D190" s="92" t="n">
        <v>0.4375</v>
      </c>
      <c r="E190" s="92" t="n">
        <v>0.4375</v>
      </c>
      <c r="F190" s="50" t="s">
        <v>1052</v>
      </c>
      <c r="G190" s="50" t="s">
        <v>1052</v>
      </c>
      <c r="H190" s="57" t="n">
        <v>436000</v>
      </c>
    </row>
    <row r="191" customFormat="false" ht="15.75" hidden="false" customHeight="false" outlineLevel="0" collapsed="false">
      <c r="A191" s="91" t="n">
        <v>43205</v>
      </c>
      <c r="B191" s="8" t="s">
        <v>626</v>
      </c>
      <c r="D191" s="92" t="n">
        <v>0.626388888888889</v>
      </c>
      <c r="E191" s="92" t="n">
        <v>0.626388888888889</v>
      </c>
      <c r="F191" s="50" t="s">
        <v>1052</v>
      </c>
      <c r="G191" s="50" t="s">
        <v>1052</v>
      </c>
      <c r="H191" s="57" t="n">
        <v>316000</v>
      </c>
    </row>
    <row r="192" customFormat="false" ht="15.75" hidden="false" customHeight="false" outlineLevel="0" collapsed="false">
      <c r="A192" s="91" t="n">
        <v>43211</v>
      </c>
      <c r="B192" s="8" t="s">
        <v>626</v>
      </c>
      <c r="D192" s="92" t="n">
        <v>0.4375</v>
      </c>
      <c r="E192" s="92" t="n">
        <v>0.4375</v>
      </c>
      <c r="F192" s="50" t="s">
        <v>1053</v>
      </c>
      <c r="G192" s="50" t="s">
        <v>1053</v>
      </c>
      <c r="H192" s="57" t="n">
        <v>423000</v>
      </c>
    </row>
    <row r="193" customFormat="false" ht="15.75" hidden="false" customHeight="false" outlineLevel="0" collapsed="false">
      <c r="A193" s="91" t="n">
        <v>43212</v>
      </c>
      <c r="B193" s="8" t="s">
        <v>626</v>
      </c>
      <c r="D193" s="92" t="n">
        <v>0.626388888888889</v>
      </c>
      <c r="E193" s="92" t="n">
        <v>0.626388888888889</v>
      </c>
      <c r="F193" s="50" t="s">
        <v>1053</v>
      </c>
      <c r="G193" s="50" t="s">
        <v>1053</v>
      </c>
      <c r="H193" s="57" t="n">
        <v>262000</v>
      </c>
    </row>
    <row r="194" customFormat="false" ht="15.75" hidden="false" customHeight="false" outlineLevel="0" collapsed="false">
      <c r="A194" s="91" t="n">
        <v>43218</v>
      </c>
      <c r="B194" s="8" t="s">
        <v>626</v>
      </c>
      <c r="D194" s="92" t="n">
        <v>0.4375</v>
      </c>
      <c r="E194" s="92" t="n">
        <v>0.4375</v>
      </c>
      <c r="F194" s="50" t="s">
        <v>1054</v>
      </c>
      <c r="G194" s="50" t="s">
        <v>1054</v>
      </c>
      <c r="H194" s="57" t="n">
        <v>407000</v>
      </c>
    </row>
    <row r="195" customFormat="false" ht="15.75" hidden="false" customHeight="false" outlineLevel="0" collapsed="false">
      <c r="A195" s="91" t="n">
        <v>43219</v>
      </c>
      <c r="B195" s="8" t="s">
        <v>626</v>
      </c>
      <c r="D195" s="92" t="n">
        <v>0.626388888888889</v>
      </c>
      <c r="E195" s="92" t="n">
        <v>0.626388888888889</v>
      </c>
      <c r="F195" s="50" t="s">
        <v>1054</v>
      </c>
      <c r="G195" s="50" t="s">
        <v>1054</v>
      </c>
      <c r="H195" s="57" t="n">
        <v>1218000</v>
      </c>
    </row>
    <row r="196" customFormat="false" ht="15.75" hidden="false" customHeight="false" outlineLevel="0" collapsed="false">
      <c r="A196" s="91" t="n">
        <v>43225</v>
      </c>
      <c r="B196" s="8" t="s">
        <v>626</v>
      </c>
      <c r="D196" s="92" t="n">
        <v>0.4375</v>
      </c>
      <c r="E196" s="92" t="n">
        <v>0.4375</v>
      </c>
      <c r="F196" s="50" t="s">
        <v>1055</v>
      </c>
      <c r="G196" s="50" t="s">
        <v>1055</v>
      </c>
      <c r="H196" s="57" t="n">
        <v>761000</v>
      </c>
    </row>
    <row r="197" customFormat="false" ht="15.75" hidden="false" customHeight="false" outlineLevel="0" collapsed="false">
      <c r="A197" s="91" t="n">
        <v>43226</v>
      </c>
      <c r="B197" s="8" t="s">
        <v>626</v>
      </c>
      <c r="D197" s="92" t="n">
        <v>0.584722222222222</v>
      </c>
      <c r="E197" s="92" t="n">
        <v>0.584722222222222</v>
      </c>
      <c r="F197" s="50" t="s">
        <v>1055</v>
      </c>
      <c r="G197" s="50" t="s">
        <v>1055</v>
      </c>
      <c r="H197" s="57" t="n">
        <v>922000</v>
      </c>
    </row>
    <row r="198" customFormat="false" ht="15.75" hidden="false" customHeight="false" outlineLevel="0" collapsed="false">
      <c r="A198" s="91" t="n">
        <v>43232</v>
      </c>
      <c r="B198" s="8" t="s">
        <v>626</v>
      </c>
      <c r="D198" s="92" t="n">
        <v>0.4375</v>
      </c>
      <c r="E198" s="92" t="n">
        <v>0.4375</v>
      </c>
      <c r="F198" s="50" t="s">
        <v>1056</v>
      </c>
      <c r="G198" s="50" t="s">
        <v>1056</v>
      </c>
      <c r="H198" s="57" t="n">
        <v>331000</v>
      </c>
    </row>
    <row r="199" customFormat="false" ht="15.75" hidden="false" customHeight="false" outlineLevel="0" collapsed="false">
      <c r="A199" s="91" t="n">
        <v>43233</v>
      </c>
      <c r="B199" s="8" t="s">
        <v>626</v>
      </c>
      <c r="D199" s="92" t="n">
        <v>0.584722222222222</v>
      </c>
      <c r="E199" s="92" t="n">
        <v>0.584722222222222</v>
      </c>
      <c r="F199" s="50" t="s">
        <v>1056</v>
      </c>
      <c r="G199" s="50" t="s">
        <v>1056</v>
      </c>
      <c r="H199" s="57" t="n">
        <v>383000</v>
      </c>
    </row>
    <row r="200" customFormat="false" ht="15.75" hidden="false" customHeight="false" outlineLevel="0" collapsed="false">
      <c r="A200" s="91" t="n">
        <v>43239</v>
      </c>
      <c r="B200" s="8" t="s">
        <v>626</v>
      </c>
      <c r="D200" s="92" t="n">
        <v>0.4375</v>
      </c>
      <c r="E200" s="92" t="n">
        <v>0.4375</v>
      </c>
      <c r="F200" s="50" t="s">
        <v>1057</v>
      </c>
      <c r="G200" s="50" t="s">
        <v>1057</v>
      </c>
      <c r="H200" s="57" t="n">
        <v>890000</v>
      </c>
    </row>
    <row r="201" customFormat="false" ht="15.75" hidden="false" customHeight="false" outlineLevel="0" collapsed="false">
      <c r="A201" s="91" t="n">
        <v>43240</v>
      </c>
      <c r="B201" s="8" t="s">
        <v>626</v>
      </c>
      <c r="D201" s="92" t="n">
        <v>0.584722222222222</v>
      </c>
      <c r="E201" s="92" t="n">
        <v>0.584722222222222</v>
      </c>
      <c r="F201" s="50" t="s">
        <v>1057</v>
      </c>
      <c r="G201" s="50" t="s">
        <v>1057</v>
      </c>
      <c r="H201" s="57" t="n">
        <v>488000</v>
      </c>
    </row>
    <row r="202" customFormat="false" ht="15.75" hidden="false" customHeight="false" outlineLevel="0" collapsed="false">
      <c r="A202" s="91" t="n">
        <v>43246</v>
      </c>
      <c r="B202" s="8" t="s">
        <v>626</v>
      </c>
      <c r="D202" s="92" t="n">
        <v>0.4375</v>
      </c>
      <c r="E202" s="92" t="n">
        <v>0.4375</v>
      </c>
      <c r="F202" s="50" t="s">
        <v>1058</v>
      </c>
      <c r="G202" s="50" t="s">
        <v>1058</v>
      </c>
      <c r="H202" s="57" t="n">
        <v>150000</v>
      </c>
    </row>
    <row r="203" customFormat="false" ht="15.75" hidden="false" customHeight="false" outlineLevel="0" collapsed="false">
      <c r="A203" s="91" t="n">
        <v>43247</v>
      </c>
      <c r="B203" s="8" t="s">
        <v>626</v>
      </c>
      <c r="D203" s="92" t="n">
        <v>0.584722222222222</v>
      </c>
      <c r="E203" s="92" t="n">
        <v>0.584722222222222</v>
      </c>
      <c r="F203" s="50" t="s">
        <v>1058</v>
      </c>
      <c r="G203" s="50" t="s">
        <v>1058</v>
      </c>
      <c r="H203" s="57" t="n">
        <v>700000</v>
      </c>
    </row>
    <row r="204" customFormat="false" ht="15.75" hidden="false" customHeight="false" outlineLevel="0" collapsed="false">
      <c r="A204" s="91" t="n">
        <v>43253</v>
      </c>
      <c r="B204" s="8" t="s">
        <v>626</v>
      </c>
      <c r="D204" s="92" t="n">
        <v>0.4375</v>
      </c>
      <c r="E204" s="92" t="n">
        <v>0.4375</v>
      </c>
      <c r="F204" s="50" t="s">
        <v>1059</v>
      </c>
      <c r="G204" s="50" t="s">
        <v>1059</v>
      </c>
      <c r="H204" s="57" t="n">
        <v>180000</v>
      </c>
    </row>
    <row r="205" customFormat="false" ht="15.75" hidden="false" customHeight="false" outlineLevel="0" collapsed="false">
      <c r="A205" s="91" t="n">
        <v>43254</v>
      </c>
      <c r="B205" s="8" t="s">
        <v>626</v>
      </c>
      <c r="D205" s="92" t="n">
        <v>0.626388888888889</v>
      </c>
      <c r="E205" s="92" t="n">
        <v>0.626388888888889</v>
      </c>
      <c r="F205" s="50" t="s">
        <v>1059</v>
      </c>
      <c r="G205" s="50" t="s">
        <v>1059</v>
      </c>
      <c r="H205" s="57" t="n">
        <v>110000</v>
      </c>
    </row>
    <row r="206" customFormat="false" ht="15.75" hidden="false" customHeight="false" outlineLevel="0" collapsed="false">
      <c r="A206" s="91" t="n">
        <v>43260</v>
      </c>
      <c r="B206" s="8" t="s">
        <v>626</v>
      </c>
      <c r="D206" s="92" t="n">
        <v>0.4375</v>
      </c>
      <c r="E206" s="92" t="n">
        <v>0.4375</v>
      </c>
      <c r="F206" s="50" t="s">
        <v>1060</v>
      </c>
      <c r="G206" s="50" t="s">
        <v>1060</v>
      </c>
      <c r="H206" s="57" t="n">
        <v>871000</v>
      </c>
    </row>
    <row r="207" customFormat="false" ht="15.75" hidden="false" customHeight="false" outlineLevel="0" collapsed="false">
      <c r="A207" s="91" t="n">
        <v>43261</v>
      </c>
      <c r="B207" s="8" t="s">
        <v>626</v>
      </c>
      <c r="D207" s="92" t="n">
        <v>0.626388888888889</v>
      </c>
      <c r="E207" s="92" t="n">
        <v>0.626388888888889</v>
      </c>
      <c r="F207" s="50" t="s">
        <v>1060</v>
      </c>
      <c r="G207" s="50" t="s">
        <v>1060</v>
      </c>
      <c r="H207" s="57" t="n">
        <v>778000</v>
      </c>
    </row>
    <row r="208" customFormat="false" ht="15.75" hidden="false" customHeight="false" outlineLevel="0" collapsed="false">
      <c r="A208" s="91" t="n">
        <v>43267</v>
      </c>
      <c r="B208" s="8" t="s">
        <v>626</v>
      </c>
      <c r="D208" s="92" t="n">
        <v>0.4375</v>
      </c>
      <c r="E208" s="92" t="n">
        <v>0.4375</v>
      </c>
      <c r="F208" s="50" t="s">
        <v>1061</v>
      </c>
      <c r="G208" s="50" t="s">
        <v>1061</v>
      </c>
      <c r="H208" s="57" t="n">
        <v>744000</v>
      </c>
    </row>
    <row r="209" customFormat="false" ht="15.75" hidden="false" customHeight="false" outlineLevel="0" collapsed="false">
      <c r="A209" s="91" t="n">
        <v>43268</v>
      </c>
      <c r="B209" s="8" t="s">
        <v>626</v>
      </c>
      <c r="D209" s="92" t="n">
        <v>0.626388888888889</v>
      </c>
      <c r="E209" s="92" t="n">
        <v>0.626388888888889</v>
      </c>
      <c r="F209" s="50" t="s">
        <v>1061</v>
      </c>
      <c r="G209" s="50" t="s">
        <v>1061</v>
      </c>
      <c r="H209" s="57" t="n">
        <v>602000</v>
      </c>
    </row>
    <row r="210" customFormat="false" ht="15.75" hidden="false" customHeight="false" outlineLevel="0" collapsed="false">
      <c r="A210" s="91" t="n">
        <v>43274</v>
      </c>
      <c r="B210" s="8" t="s">
        <v>626</v>
      </c>
      <c r="D210" s="92" t="n">
        <v>0.4375</v>
      </c>
      <c r="E210" s="92" t="n">
        <v>0.4375</v>
      </c>
      <c r="F210" s="50" t="s">
        <v>1062</v>
      </c>
      <c r="G210" s="50" t="s">
        <v>1062</v>
      </c>
      <c r="H210" s="57" t="n">
        <v>529000</v>
      </c>
    </row>
    <row r="211" customFormat="false" ht="15.75" hidden="false" customHeight="false" outlineLevel="0" collapsed="false">
      <c r="A211" s="91" t="n">
        <v>43275</v>
      </c>
      <c r="B211" s="8" t="s">
        <v>626</v>
      </c>
      <c r="D211" s="92" t="n">
        <v>0.626388888888889</v>
      </c>
      <c r="E211" s="92" t="n">
        <v>0.626388888888889</v>
      </c>
      <c r="F211" s="50" t="s">
        <v>1062</v>
      </c>
      <c r="G211" s="50" t="s">
        <v>1062</v>
      </c>
      <c r="H211" s="57" t="n">
        <v>526000</v>
      </c>
    </row>
    <row r="212" customFormat="false" ht="15.75" hidden="false" customHeight="false" outlineLevel="0" collapsed="false">
      <c r="A212" s="91" t="n">
        <v>43281</v>
      </c>
      <c r="B212" s="8" t="s">
        <v>626</v>
      </c>
      <c r="D212" s="92" t="n">
        <v>0.4375</v>
      </c>
      <c r="E212" s="92" t="n">
        <v>0.4375</v>
      </c>
      <c r="F212" s="50" t="s">
        <v>1063</v>
      </c>
      <c r="G212" s="50" t="s">
        <v>1063</v>
      </c>
      <c r="H212" s="57" t="n">
        <v>150000</v>
      </c>
    </row>
    <row r="213" customFormat="false" ht="15.75" hidden="false" customHeight="false" outlineLevel="0" collapsed="false">
      <c r="A213" s="91" t="n">
        <v>43282</v>
      </c>
      <c r="B213" s="8" t="s">
        <v>626</v>
      </c>
      <c r="D213" s="92" t="n">
        <v>0.626388888888889</v>
      </c>
      <c r="E213" s="92" t="n">
        <v>0.626388888888889</v>
      </c>
      <c r="F213" s="50" t="s">
        <v>1063</v>
      </c>
      <c r="G213" s="50" t="s">
        <v>1063</v>
      </c>
      <c r="H213" s="57" t="n">
        <v>210000</v>
      </c>
    </row>
    <row r="214" customFormat="false" ht="15.75" hidden="false" customHeight="false" outlineLevel="0" collapsed="false">
      <c r="A214" s="91" t="n">
        <v>43288</v>
      </c>
      <c r="B214" s="8" t="s">
        <v>626</v>
      </c>
      <c r="D214" s="92" t="n">
        <v>0.4375</v>
      </c>
      <c r="E214" s="92" t="n">
        <v>0.4375</v>
      </c>
      <c r="F214" s="50" t="s">
        <v>1064</v>
      </c>
      <c r="G214" s="50" t="s">
        <v>1064</v>
      </c>
      <c r="H214" s="57" t="n">
        <v>456000</v>
      </c>
    </row>
    <row r="215" customFormat="false" ht="15.75" hidden="false" customHeight="false" outlineLevel="0" collapsed="false">
      <c r="A215" s="91" t="n">
        <v>43289</v>
      </c>
      <c r="B215" s="8" t="s">
        <v>626</v>
      </c>
      <c r="D215" s="92" t="n">
        <v>0.626388888888889</v>
      </c>
      <c r="E215" s="92" t="n">
        <v>0.626388888888889</v>
      </c>
      <c r="F215" s="50" t="s">
        <v>1064</v>
      </c>
      <c r="G215" s="50" t="s">
        <v>1064</v>
      </c>
      <c r="H215" s="57" t="n">
        <v>744000</v>
      </c>
    </row>
    <row r="216" customFormat="false" ht="15.75" hidden="false" customHeight="false" outlineLevel="0" collapsed="false">
      <c r="A216" s="91" t="n">
        <v>43295</v>
      </c>
      <c r="B216" s="8" t="s">
        <v>626</v>
      </c>
      <c r="D216" s="92" t="n">
        <v>0.4375</v>
      </c>
      <c r="E216" s="92" t="n">
        <v>0.4375</v>
      </c>
      <c r="F216" s="50" t="s">
        <v>1064</v>
      </c>
      <c r="G216" s="50" t="s">
        <v>1064</v>
      </c>
      <c r="H216" s="57" t="n">
        <v>366000</v>
      </c>
    </row>
    <row r="217" customFormat="false" ht="15.75" hidden="false" customHeight="false" outlineLevel="0" collapsed="false">
      <c r="A217" s="91" t="n">
        <v>43296</v>
      </c>
      <c r="B217" s="8" t="s">
        <v>626</v>
      </c>
      <c r="D217" s="92" t="n">
        <v>0.626388888888889</v>
      </c>
      <c r="E217" s="92" t="n">
        <v>0.626388888888889</v>
      </c>
      <c r="F217" s="50" t="s">
        <v>1064</v>
      </c>
      <c r="G217" s="50" t="s">
        <v>1064</v>
      </c>
      <c r="H217" s="57" t="n">
        <v>499000</v>
      </c>
    </row>
    <row r="218" customFormat="false" ht="15.75" hidden="false" customHeight="false" outlineLevel="0" collapsed="false">
      <c r="A218" s="91" t="n">
        <v>43302</v>
      </c>
      <c r="B218" s="8" t="s">
        <v>626</v>
      </c>
      <c r="D218" s="92" t="n">
        <v>0.4375</v>
      </c>
      <c r="E218" s="92" t="n">
        <v>0.4375</v>
      </c>
      <c r="F218" s="50" t="s">
        <v>1065</v>
      </c>
      <c r="G218" s="50" t="s">
        <v>1065</v>
      </c>
      <c r="H218" s="57" t="n">
        <v>738000</v>
      </c>
    </row>
    <row r="219" customFormat="false" ht="15.75" hidden="false" customHeight="false" outlineLevel="0" collapsed="false">
      <c r="A219" s="91" t="n">
        <v>43303</v>
      </c>
      <c r="B219" s="8" t="s">
        <v>626</v>
      </c>
      <c r="D219" s="92" t="n">
        <v>0.626388888888889</v>
      </c>
      <c r="E219" s="92" t="n">
        <v>0.626388888888889</v>
      </c>
      <c r="F219" s="50" t="s">
        <v>1065</v>
      </c>
      <c r="G219" s="50" t="s">
        <v>1065</v>
      </c>
      <c r="H219" s="57" t="n">
        <v>213000</v>
      </c>
    </row>
    <row r="220" customFormat="false" ht="15.75" hidden="false" customHeight="false" outlineLevel="0" collapsed="false">
      <c r="A220" s="91" t="n">
        <v>43309</v>
      </c>
      <c r="B220" s="8" t="s">
        <v>626</v>
      </c>
      <c r="D220" s="92" t="n">
        <v>0.4375</v>
      </c>
      <c r="E220" s="92" t="n">
        <v>0.4375</v>
      </c>
      <c r="F220" s="55" t="s">
        <v>1066</v>
      </c>
      <c r="G220" s="55" t="s">
        <v>1066</v>
      </c>
      <c r="H220" s="57" t="n">
        <v>567000</v>
      </c>
    </row>
    <row r="221" customFormat="false" ht="15.75" hidden="false" customHeight="false" outlineLevel="0" collapsed="false">
      <c r="A221" s="91" t="n">
        <v>43310</v>
      </c>
      <c r="B221" s="8" t="s">
        <v>626</v>
      </c>
      <c r="D221" s="92" t="n">
        <v>0.626388888888889</v>
      </c>
      <c r="E221" s="92" t="n">
        <v>0.626388888888889</v>
      </c>
      <c r="F221" s="55" t="s">
        <v>1066</v>
      </c>
      <c r="G221" s="55" t="s">
        <v>1066</v>
      </c>
      <c r="H221" s="57" t="n">
        <v>422000</v>
      </c>
    </row>
    <row r="222" customFormat="false" ht="15.75" hidden="false" customHeight="false" outlineLevel="0" collapsed="false">
      <c r="A222" s="91" t="n">
        <v>43316</v>
      </c>
      <c r="B222" s="8" t="s">
        <v>626</v>
      </c>
      <c r="D222" s="92" t="n">
        <v>0.4375</v>
      </c>
      <c r="E222" s="92" t="n">
        <v>0.4375</v>
      </c>
      <c r="F222" s="55" t="s">
        <v>1066</v>
      </c>
      <c r="G222" s="55" t="s">
        <v>1066</v>
      </c>
      <c r="H222" s="57" t="n">
        <v>534000</v>
      </c>
    </row>
    <row r="223" customFormat="false" ht="15.75" hidden="false" customHeight="false" outlineLevel="0" collapsed="false">
      <c r="A223" s="91" t="n">
        <v>43317</v>
      </c>
      <c r="B223" s="8" t="s">
        <v>626</v>
      </c>
      <c r="D223" s="92" t="n">
        <v>0.626388888888889</v>
      </c>
      <c r="E223" s="92" t="n">
        <v>0.626388888888889</v>
      </c>
      <c r="F223" s="55" t="s">
        <v>1066</v>
      </c>
      <c r="G223" s="55" t="s">
        <v>1066</v>
      </c>
      <c r="H223" s="57" t="n">
        <v>554000</v>
      </c>
    </row>
    <row r="224" customFormat="false" ht="15.75" hidden="false" customHeight="false" outlineLevel="0" collapsed="false">
      <c r="A224" s="91" t="n">
        <v>43323</v>
      </c>
      <c r="B224" s="8" t="s">
        <v>626</v>
      </c>
      <c r="D224" s="92" t="n">
        <v>0.4375</v>
      </c>
      <c r="E224" s="92" t="n">
        <v>0.4375</v>
      </c>
      <c r="F224" s="55" t="s">
        <v>1066</v>
      </c>
      <c r="G224" s="55" t="s">
        <v>1066</v>
      </c>
      <c r="H224" s="57" t="n">
        <v>289000</v>
      </c>
    </row>
    <row r="225" customFormat="false" ht="15.75" hidden="false" customHeight="false" outlineLevel="0" collapsed="false">
      <c r="A225" s="91" t="n">
        <v>43324</v>
      </c>
      <c r="B225" s="8" t="s">
        <v>626</v>
      </c>
      <c r="D225" s="92" t="n">
        <v>0.626388888888889</v>
      </c>
      <c r="E225" s="92" t="n">
        <v>0.626388888888889</v>
      </c>
      <c r="F225" s="55" t="s">
        <v>1066</v>
      </c>
      <c r="G225" s="55" t="s">
        <v>1066</v>
      </c>
      <c r="H225" s="57" t="n">
        <v>640000</v>
      </c>
    </row>
    <row r="226" customFormat="false" ht="15.75" hidden="false" customHeight="false" outlineLevel="0" collapsed="false">
      <c r="A226" s="91" t="n">
        <v>43330</v>
      </c>
      <c r="B226" s="8" t="s">
        <v>626</v>
      </c>
      <c r="D226" s="92" t="n">
        <v>0.4375</v>
      </c>
      <c r="E226" s="92" t="n">
        <v>0.4375</v>
      </c>
      <c r="F226" s="55" t="s">
        <v>1066</v>
      </c>
      <c r="G226" s="55" t="s">
        <v>1066</v>
      </c>
      <c r="H226" s="57" t="n">
        <v>309000</v>
      </c>
    </row>
    <row r="227" customFormat="false" ht="15.75" hidden="false" customHeight="false" outlineLevel="0" collapsed="false">
      <c r="A227" s="91" t="n">
        <v>43331</v>
      </c>
      <c r="B227" s="8" t="s">
        <v>626</v>
      </c>
      <c r="D227" s="92" t="n">
        <v>0.626388888888889</v>
      </c>
      <c r="E227" s="92" t="n">
        <v>0.626388888888889</v>
      </c>
      <c r="F227" s="55" t="s">
        <v>1066</v>
      </c>
      <c r="G227" s="55" t="s">
        <v>1066</v>
      </c>
      <c r="H227" s="57" t="n">
        <v>577000</v>
      </c>
    </row>
    <row r="228" customFormat="false" ht="15.75" hidden="false" customHeight="false" outlineLevel="0" collapsed="false">
      <c r="A228" s="91" t="n">
        <v>43337</v>
      </c>
      <c r="B228" s="8" t="s">
        <v>626</v>
      </c>
      <c r="D228" s="92" t="n">
        <v>0.4375</v>
      </c>
      <c r="E228" s="92" t="n">
        <v>0.4375</v>
      </c>
      <c r="F228" s="55" t="s">
        <v>1066</v>
      </c>
      <c r="G228" s="55" t="s">
        <v>1066</v>
      </c>
      <c r="H228" s="57" t="n">
        <v>54000</v>
      </c>
    </row>
    <row r="229" customFormat="false" ht="15.75" hidden="false" customHeight="false" outlineLevel="0" collapsed="false">
      <c r="A229" s="91" t="n">
        <v>43338</v>
      </c>
      <c r="B229" s="8" t="s">
        <v>626</v>
      </c>
      <c r="D229" s="92" t="n">
        <v>0.626388888888889</v>
      </c>
      <c r="E229" s="92" t="n">
        <v>0.626388888888889</v>
      </c>
      <c r="F229" s="55" t="s">
        <v>1066</v>
      </c>
      <c r="G229" s="55" t="s">
        <v>1066</v>
      </c>
      <c r="H229" s="57" t="n">
        <v>76000</v>
      </c>
    </row>
    <row r="230" customFormat="false" ht="15.75" hidden="false" customHeight="false" outlineLevel="0" collapsed="false">
      <c r="A230" s="91" t="n">
        <v>43344</v>
      </c>
      <c r="B230" s="8" t="s">
        <v>626</v>
      </c>
      <c r="D230" s="92" t="n">
        <v>0.4375</v>
      </c>
      <c r="E230" s="92" t="n">
        <v>0.4375</v>
      </c>
      <c r="F230" s="55" t="s">
        <v>1066</v>
      </c>
      <c r="G230" s="55" t="s">
        <v>1066</v>
      </c>
      <c r="H230" s="57" t="n">
        <v>265000</v>
      </c>
    </row>
    <row r="231" customFormat="false" ht="15.75" hidden="false" customHeight="false" outlineLevel="0" collapsed="false">
      <c r="A231" s="91" t="n">
        <v>43345</v>
      </c>
      <c r="B231" s="8" t="s">
        <v>626</v>
      </c>
      <c r="D231" s="92" t="n">
        <v>0.626388888888889</v>
      </c>
      <c r="E231" s="92" t="n">
        <v>0.626388888888889</v>
      </c>
      <c r="F231" s="55" t="s">
        <v>1066</v>
      </c>
      <c r="G231" s="55" t="s">
        <v>1066</v>
      </c>
      <c r="H231" s="227" t="n">
        <v>542000</v>
      </c>
    </row>
    <row r="232" customFormat="false" ht="15.75" hidden="false" customHeight="false" outlineLevel="0" collapsed="false">
      <c r="A232" s="91" t="n">
        <v>43351</v>
      </c>
      <c r="B232" s="8" t="s">
        <v>626</v>
      </c>
      <c r="D232" s="92" t="n">
        <v>0.4375</v>
      </c>
      <c r="E232" s="92" t="n">
        <v>0.4375</v>
      </c>
      <c r="F232" s="55" t="s">
        <v>1066</v>
      </c>
      <c r="G232" s="55" t="s">
        <v>1066</v>
      </c>
      <c r="H232" s="57" t="n">
        <v>759000</v>
      </c>
    </row>
    <row r="233" customFormat="false" ht="15.75" hidden="false" customHeight="false" outlineLevel="0" collapsed="false">
      <c r="A233" s="91" t="n">
        <v>43352</v>
      </c>
      <c r="B233" s="8" t="s">
        <v>626</v>
      </c>
      <c r="D233" s="92" t="n">
        <v>0.626388888888889</v>
      </c>
      <c r="E233" s="92" t="n">
        <v>0.626388888888889</v>
      </c>
      <c r="F233" s="55" t="s">
        <v>1066</v>
      </c>
      <c r="G233" s="55" t="s">
        <v>1066</v>
      </c>
      <c r="H233" s="227" t="n">
        <v>173000</v>
      </c>
    </row>
    <row r="234" customFormat="false" ht="15.75" hidden="false" customHeight="false" outlineLevel="0" collapsed="false">
      <c r="A234" s="91" t="n">
        <v>43358</v>
      </c>
      <c r="B234" s="8" t="s">
        <v>626</v>
      </c>
      <c r="D234" s="92" t="n">
        <v>0.4375</v>
      </c>
      <c r="E234" s="92" t="n">
        <v>0.4375</v>
      </c>
      <c r="F234" s="55" t="s">
        <v>1066</v>
      </c>
      <c r="G234" s="55" t="s">
        <v>1066</v>
      </c>
      <c r="H234" s="57" t="n">
        <v>707000</v>
      </c>
    </row>
    <row r="235" customFormat="false" ht="15.75" hidden="false" customHeight="false" outlineLevel="0" collapsed="false">
      <c r="A235" s="91" t="n">
        <v>43359</v>
      </c>
      <c r="B235" s="8" t="s">
        <v>626</v>
      </c>
      <c r="D235" s="92" t="n">
        <v>0.626388888888889</v>
      </c>
      <c r="E235" s="92" t="n">
        <v>0.626388888888889</v>
      </c>
      <c r="F235" s="55" t="s">
        <v>1066</v>
      </c>
      <c r="G235" s="55" t="s">
        <v>1066</v>
      </c>
      <c r="H235" s="57" t="n">
        <v>902000</v>
      </c>
    </row>
    <row r="236" customFormat="false" ht="15.75" hidden="false" customHeight="false" outlineLevel="0" collapsed="false">
      <c r="A236" s="91" t="n">
        <v>43365</v>
      </c>
      <c r="B236" s="8" t="s">
        <v>626</v>
      </c>
      <c r="D236" s="92" t="n">
        <v>0.4375</v>
      </c>
      <c r="E236" s="92" t="n">
        <v>0.4375</v>
      </c>
      <c r="F236" s="55" t="s">
        <v>1066</v>
      </c>
      <c r="G236" s="55" t="s">
        <v>1066</v>
      </c>
      <c r="H236" s="57" t="n">
        <v>679000</v>
      </c>
    </row>
    <row r="237" customFormat="false" ht="15.75" hidden="false" customHeight="false" outlineLevel="0" collapsed="false">
      <c r="A237" s="91" t="n">
        <v>43366</v>
      </c>
      <c r="B237" s="8" t="s">
        <v>626</v>
      </c>
      <c r="D237" s="92" t="n">
        <v>0.626388888888889</v>
      </c>
      <c r="E237" s="92" t="n">
        <v>0.626388888888889</v>
      </c>
      <c r="F237" s="55" t="s">
        <v>1066</v>
      </c>
      <c r="G237" s="55" t="s">
        <v>1066</v>
      </c>
      <c r="H237" s="227" t="n">
        <v>1192000</v>
      </c>
    </row>
    <row r="238" customFormat="false" ht="15.75" hidden="false" customHeight="false" outlineLevel="0" collapsed="false">
      <c r="A238" s="91" t="n">
        <v>43372</v>
      </c>
      <c r="B238" s="8" t="s">
        <v>626</v>
      </c>
      <c r="D238" s="92" t="n">
        <v>0.4375</v>
      </c>
      <c r="E238" s="92" t="n">
        <v>0.4375</v>
      </c>
      <c r="F238" s="55" t="s">
        <v>1066</v>
      </c>
      <c r="G238" s="55" t="s">
        <v>1066</v>
      </c>
      <c r="H238" s="228" t="n">
        <v>1114000</v>
      </c>
      <c r="I238" s="229" t="n">
        <v>4</v>
      </c>
    </row>
    <row r="239" customFormat="false" ht="15.75" hidden="false" customHeight="false" outlineLevel="0" collapsed="false">
      <c r="A239" s="91" t="n">
        <v>43373</v>
      </c>
      <c r="B239" s="8" t="s">
        <v>626</v>
      </c>
      <c r="D239" s="92" t="n">
        <v>0.626388888888889</v>
      </c>
      <c r="E239" s="92" t="n">
        <v>0.626388888888889</v>
      </c>
      <c r="F239" s="55" t="s">
        <v>1066</v>
      </c>
      <c r="G239" s="55" t="s">
        <v>1066</v>
      </c>
      <c r="H239" s="230" t="n">
        <v>1021000</v>
      </c>
    </row>
    <row r="240" customFormat="false" ht="15.75" hidden="false" customHeight="false" outlineLevel="0" collapsed="false">
      <c r="A240" s="91" t="n">
        <v>43379</v>
      </c>
      <c r="B240" s="8" t="s">
        <v>626</v>
      </c>
      <c r="D240" s="92" t="n">
        <v>0.4375</v>
      </c>
      <c r="E240" s="92" t="n">
        <v>0.4375</v>
      </c>
      <c r="F240" s="55" t="s">
        <v>1066</v>
      </c>
      <c r="G240" s="55" t="s">
        <v>1066</v>
      </c>
      <c r="H240" s="227" t="n">
        <v>768000</v>
      </c>
    </row>
    <row r="241" customFormat="false" ht="15.75" hidden="false" customHeight="false" outlineLevel="0" collapsed="false">
      <c r="A241" s="91" t="n">
        <v>43380</v>
      </c>
      <c r="B241" s="8" t="s">
        <v>626</v>
      </c>
      <c r="D241" s="92" t="n">
        <v>0.626388888888889</v>
      </c>
      <c r="E241" s="92" t="n">
        <v>0.626388888888889</v>
      </c>
      <c r="F241" s="55" t="s">
        <v>1066</v>
      </c>
      <c r="G241" s="55" t="s">
        <v>1066</v>
      </c>
      <c r="H241" s="57" t="n">
        <v>286000</v>
      </c>
    </row>
    <row r="242" customFormat="false" ht="15.75" hidden="false" customHeight="false" outlineLevel="0" collapsed="false">
      <c r="A242" s="91" t="n">
        <v>43386</v>
      </c>
      <c r="B242" s="8" t="s">
        <v>626</v>
      </c>
      <c r="D242" s="92" t="n">
        <v>0.4375</v>
      </c>
      <c r="E242" s="92" t="n">
        <v>0.4375</v>
      </c>
      <c r="F242" s="55" t="s">
        <v>1066</v>
      </c>
      <c r="G242" s="55" t="s">
        <v>1066</v>
      </c>
      <c r="H242" s="227" t="n">
        <v>589000</v>
      </c>
    </row>
    <row r="243" customFormat="false" ht="15.75" hidden="false" customHeight="false" outlineLevel="0" collapsed="false">
      <c r="A243" s="91" t="n">
        <v>43387</v>
      </c>
      <c r="B243" s="8" t="s">
        <v>646</v>
      </c>
      <c r="D243" s="92" t="n">
        <v>0.626388888888889</v>
      </c>
      <c r="E243" s="55" t="s">
        <v>23</v>
      </c>
      <c r="F243" s="55" t="s">
        <v>1066</v>
      </c>
      <c r="G243" s="55" t="s">
        <v>23</v>
      </c>
      <c r="H243" s="106" t="s">
        <v>23</v>
      </c>
      <c r="I243" s="55" t="s">
        <v>836</v>
      </c>
    </row>
    <row r="244" customFormat="false" ht="15.75" hidden="false" customHeight="false" outlineLevel="0" collapsed="false">
      <c r="A244" s="91" t="n">
        <v>43393</v>
      </c>
      <c r="B244" s="8" t="s">
        <v>626</v>
      </c>
      <c r="D244" s="92" t="n">
        <v>0.4375</v>
      </c>
      <c r="E244" s="92" t="n">
        <v>0.4375</v>
      </c>
      <c r="F244" s="55" t="s">
        <v>1066</v>
      </c>
      <c r="G244" s="55" t="s">
        <v>1066</v>
      </c>
      <c r="H244" s="57" t="n">
        <v>331000</v>
      </c>
    </row>
    <row r="245" customFormat="false" ht="15.75" hidden="false" customHeight="false" outlineLevel="0" collapsed="false">
      <c r="A245" s="91" t="n">
        <v>43394</v>
      </c>
      <c r="B245" s="8" t="s">
        <v>626</v>
      </c>
      <c r="D245" s="92" t="n">
        <v>0.626388888888889</v>
      </c>
      <c r="E245" s="92" t="n">
        <v>0.626388888888889</v>
      </c>
      <c r="F245" s="55" t="s">
        <v>1066</v>
      </c>
      <c r="G245" s="55" t="s">
        <v>1066</v>
      </c>
      <c r="H245" s="57" t="n">
        <v>756000</v>
      </c>
    </row>
    <row r="246" customFormat="false" ht="15.75" hidden="false" customHeight="false" outlineLevel="0" collapsed="false">
      <c r="A246" s="91" t="n">
        <v>43400</v>
      </c>
      <c r="B246" s="8" t="s">
        <v>626</v>
      </c>
      <c r="D246" s="92" t="n">
        <v>0.4375</v>
      </c>
      <c r="E246" s="92" t="n">
        <v>0.4375</v>
      </c>
      <c r="F246" s="55" t="s">
        <v>1066</v>
      </c>
      <c r="G246" s="55" t="s">
        <v>1066</v>
      </c>
      <c r="H246" s="57" t="n">
        <v>485000</v>
      </c>
    </row>
    <row r="247" customFormat="false" ht="15.75" hidden="false" customHeight="false" outlineLevel="0" collapsed="false">
      <c r="A247" s="91" t="n">
        <v>43401</v>
      </c>
      <c r="B247" s="8" t="s">
        <v>626</v>
      </c>
      <c r="D247" s="92" t="n">
        <v>0.626388888888889</v>
      </c>
      <c r="E247" s="92" t="n">
        <v>0.626388888888889</v>
      </c>
      <c r="F247" s="55" t="s">
        <v>1066</v>
      </c>
      <c r="G247" s="55" t="s">
        <v>1066</v>
      </c>
      <c r="H247" s="57" t="n">
        <v>767000</v>
      </c>
    </row>
    <row r="248" customFormat="false" ht="15.75" hidden="false" customHeight="false" outlineLevel="0" collapsed="false">
      <c r="A248" s="91" t="n">
        <v>43407</v>
      </c>
      <c r="B248" s="8" t="s">
        <v>626</v>
      </c>
      <c r="D248" s="92" t="n">
        <v>0.4375</v>
      </c>
      <c r="E248" s="92" t="n">
        <v>0.4375</v>
      </c>
      <c r="F248" s="55" t="s">
        <v>1066</v>
      </c>
      <c r="G248" s="55" t="s">
        <v>1066</v>
      </c>
      <c r="H248" s="57" t="n">
        <v>465000</v>
      </c>
    </row>
    <row r="249" customFormat="false" ht="15.75" hidden="false" customHeight="false" outlineLevel="0" collapsed="false">
      <c r="A249" s="91" t="n">
        <v>43408</v>
      </c>
      <c r="B249" s="8" t="s">
        <v>626</v>
      </c>
      <c r="D249" s="92" t="n">
        <v>0.626388888888889</v>
      </c>
      <c r="E249" s="92" t="n">
        <v>0.626388888888889</v>
      </c>
      <c r="F249" s="55" t="s">
        <v>1066</v>
      </c>
      <c r="G249" s="55" t="s">
        <v>1066</v>
      </c>
      <c r="H249" s="57" t="n">
        <v>1151000</v>
      </c>
    </row>
    <row r="250" customFormat="false" ht="15.75" hidden="false" customHeight="false" outlineLevel="0" collapsed="false">
      <c r="A250" s="91" t="n">
        <v>43414</v>
      </c>
      <c r="B250" s="8" t="s">
        <v>626</v>
      </c>
      <c r="D250" s="92" t="n">
        <v>0.4375</v>
      </c>
      <c r="E250" s="92" t="n">
        <v>0.4375</v>
      </c>
      <c r="F250" s="55" t="s">
        <v>1066</v>
      </c>
      <c r="G250" s="55" t="s">
        <v>1066</v>
      </c>
      <c r="H250" s="57" t="n">
        <v>505000</v>
      </c>
    </row>
    <row r="251" customFormat="false" ht="15.75" hidden="false" customHeight="false" outlineLevel="0" collapsed="false">
      <c r="A251" s="91" t="n">
        <v>43415</v>
      </c>
      <c r="B251" s="8" t="s">
        <v>626</v>
      </c>
      <c r="D251" s="92" t="n">
        <v>0.626388888888889</v>
      </c>
      <c r="E251" s="92" t="n">
        <v>0.626388888888889</v>
      </c>
      <c r="F251" s="55" t="s">
        <v>1066</v>
      </c>
      <c r="G251" s="55" t="s">
        <v>1066</v>
      </c>
      <c r="H251" s="57" t="n">
        <v>1151000</v>
      </c>
    </row>
    <row r="252" customFormat="false" ht="15.75" hidden="false" customHeight="false" outlineLevel="0" collapsed="false">
      <c r="A252" s="91" t="n">
        <v>43421</v>
      </c>
      <c r="B252" s="8" t="s">
        <v>626</v>
      </c>
      <c r="D252" s="92" t="n">
        <v>0.4375</v>
      </c>
      <c r="E252" s="92" t="n">
        <v>0.4375</v>
      </c>
      <c r="F252" s="55" t="s">
        <v>1066</v>
      </c>
      <c r="G252" s="55" t="s">
        <v>1066</v>
      </c>
      <c r="H252" s="57" t="n">
        <v>335000</v>
      </c>
    </row>
    <row r="253" customFormat="false" ht="15.75" hidden="false" customHeight="false" outlineLevel="0" collapsed="false">
      <c r="A253" s="91" t="n">
        <v>43422</v>
      </c>
      <c r="B253" s="8" t="s">
        <v>626</v>
      </c>
      <c r="D253" s="92" t="n">
        <v>0.626388888888889</v>
      </c>
      <c r="E253" s="92" t="n">
        <v>0.626388888888889</v>
      </c>
      <c r="F253" s="55" t="s">
        <v>1066</v>
      </c>
      <c r="G253" s="55" t="s">
        <v>1066</v>
      </c>
      <c r="H253" s="57" t="n">
        <v>630000</v>
      </c>
    </row>
    <row r="254" customFormat="false" ht="15.75" hidden="false" customHeight="false" outlineLevel="0" collapsed="false">
      <c r="A254" s="91" t="n">
        <v>43428</v>
      </c>
      <c r="B254" s="8" t="s">
        <v>626</v>
      </c>
      <c r="D254" s="92" t="n">
        <v>0.4375</v>
      </c>
      <c r="E254" s="92" t="n">
        <v>0.4375</v>
      </c>
      <c r="F254" s="55" t="s">
        <v>1066</v>
      </c>
      <c r="G254" s="55" t="s">
        <v>1066</v>
      </c>
      <c r="H254" s="57" t="n">
        <v>1180000</v>
      </c>
    </row>
    <row r="255" customFormat="false" ht="15.75" hidden="false" customHeight="false" outlineLevel="0" collapsed="false">
      <c r="A255" s="91" t="n">
        <v>43429</v>
      </c>
      <c r="B255" s="8" t="s">
        <v>626</v>
      </c>
      <c r="D255" s="92" t="n">
        <v>0.626388888888889</v>
      </c>
      <c r="E255" s="92" t="n">
        <v>0.626388888888889</v>
      </c>
      <c r="F255" s="55" t="s">
        <v>1066</v>
      </c>
      <c r="G255" s="55" t="s">
        <v>1066</v>
      </c>
      <c r="H255" s="57" t="n">
        <v>916000</v>
      </c>
    </row>
    <row r="256" customFormat="false" ht="15.75" hidden="false" customHeight="false" outlineLevel="0" collapsed="false">
      <c r="A256" s="91" t="n">
        <v>43435</v>
      </c>
      <c r="B256" s="8" t="s">
        <v>626</v>
      </c>
      <c r="D256" s="92" t="n">
        <v>0.4375</v>
      </c>
      <c r="E256" s="92" t="n">
        <v>0.4375</v>
      </c>
      <c r="F256" s="55" t="s">
        <v>1066</v>
      </c>
      <c r="G256" s="55" t="s">
        <v>1066</v>
      </c>
      <c r="H256" s="57" t="n">
        <v>1057000</v>
      </c>
    </row>
    <row r="257" customFormat="false" ht="15.75" hidden="false" customHeight="false" outlineLevel="0" collapsed="false">
      <c r="A257" s="91" t="n">
        <v>43436</v>
      </c>
      <c r="B257" s="8" t="s">
        <v>626</v>
      </c>
      <c r="D257" s="92" t="n">
        <v>0.626388888888889</v>
      </c>
      <c r="E257" s="92" t="n">
        <v>0.626388888888889</v>
      </c>
      <c r="F257" s="55" t="s">
        <v>1066</v>
      </c>
      <c r="G257" s="55" t="s">
        <v>1066</v>
      </c>
      <c r="H257" s="57" t="n">
        <v>886000</v>
      </c>
    </row>
    <row r="258" customFormat="false" ht="15.75" hidden="false" customHeight="false" outlineLevel="0" collapsed="false">
      <c r="A258" s="91" t="n">
        <v>43442</v>
      </c>
      <c r="B258" s="8" t="s">
        <v>626</v>
      </c>
      <c r="D258" s="92" t="n">
        <v>0.4375</v>
      </c>
      <c r="E258" s="92" t="n">
        <v>0.4375</v>
      </c>
      <c r="F258" s="55" t="s">
        <v>1066</v>
      </c>
      <c r="G258" s="55" t="s">
        <v>1066</v>
      </c>
      <c r="H258" s="57" t="n">
        <v>1152000</v>
      </c>
    </row>
    <row r="259" customFormat="false" ht="15.75" hidden="false" customHeight="false" outlineLevel="0" collapsed="false">
      <c r="A259" s="91" t="n">
        <v>43443</v>
      </c>
      <c r="B259" s="8" t="s">
        <v>626</v>
      </c>
      <c r="D259" s="92" t="n">
        <v>0.626388888888889</v>
      </c>
      <c r="E259" s="92" t="n">
        <v>0.626388888888889</v>
      </c>
      <c r="F259" s="55" t="s">
        <v>1066</v>
      </c>
      <c r="G259" s="55" t="s">
        <v>1066</v>
      </c>
      <c r="H259" s="57" t="n">
        <v>433000</v>
      </c>
    </row>
    <row r="260" customFormat="false" ht="15.75" hidden="false" customHeight="false" outlineLevel="0" collapsed="false">
      <c r="A260" s="91" t="n">
        <v>43449</v>
      </c>
      <c r="B260" s="8" t="s">
        <v>626</v>
      </c>
      <c r="D260" s="92" t="n">
        <v>0.4375</v>
      </c>
      <c r="E260" s="92" t="n">
        <v>0.4375</v>
      </c>
      <c r="F260" s="55" t="s">
        <v>1066</v>
      </c>
      <c r="G260" s="55" t="s">
        <v>1066</v>
      </c>
      <c r="H260" s="57" t="n">
        <v>203000</v>
      </c>
    </row>
    <row r="261" customFormat="false" ht="15.75" hidden="false" customHeight="false" outlineLevel="0" collapsed="false">
      <c r="A261" s="91" t="n">
        <v>43450</v>
      </c>
      <c r="B261" s="8" t="s">
        <v>626</v>
      </c>
      <c r="D261" s="92" t="n">
        <v>0.626388888888889</v>
      </c>
      <c r="E261" s="92" t="n">
        <v>0.626388888888889</v>
      </c>
      <c r="F261" s="55" t="s">
        <v>1066</v>
      </c>
      <c r="G261" s="55" t="s">
        <v>1066</v>
      </c>
      <c r="H261" s="57" t="n">
        <v>525000</v>
      </c>
    </row>
    <row r="262" customFormat="false" ht="15.75" hidden="false" customHeight="false" outlineLevel="0" collapsed="false">
      <c r="A262" s="91" t="n">
        <v>43456</v>
      </c>
      <c r="B262" s="8" t="s">
        <v>626</v>
      </c>
      <c r="D262" s="92" t="n">
        <v>0.4375</v>
      </c>
      <c r="E262" s="92" t="n">
        <v>0.4375</v>
      </c>
      <c r="F262" s="55" t="s">
        <v>1066</v>
      </c>
      <c r="G262" s="55" t="s">
        <v>1066</v>
      </c>
      <c r="H262" s="57" t="n">
        <v>695000</v>
      </c>
    </row>
    <row r="263" customFormat="false" ht="15.75" hidden="false" customHeight="false" outlineLevel="0" collapsed="false">
      <c r="A263" s="91" t="n">
        <v>43457</v>
      </c>
      <c r="B263" s="8" t="s">
        <v>626</v>
      </c>
      <c r="D263" s="92" t="n">
        <v>0.626388888888889</v>
      </c>
      <c r="E263" s="92" t="n">
        <v>0.626388888888889</v>
      </c>
      <c r="F263" s="55" t="s">
        <v>1066</v>
      </c>
      <c r="G263" s="55" t="s">
        <v>1066</v>
      </c>
      <c r="H263" s="57" t="n">
        <v>904000</v>
      </c>
    </row>
    <row r="264" customFormat="false" ht="15.75" hidden="false" customHeight="false" outlineLevel="0" collapsed="false">
      <c r="A264" s="91" t="n">
        <v>43463</v>
      </c>
      <c r="B264" s="8" t="s">
        <v>646</v>
      </c>
      <c r="D264" s="92" t="n">
        <v>0.4375</v>
      </c>
      <c r="E264" s="55" t="s">
        <v>23</v>
      </c>
      <c r="F264" s="55" t="s">
        <v>1066</v>
      </c>
      <c r="G264" s="55" t="s">
        <v>23</v>
      </c>
      <c r="H264" s="57" t="n">
        <v>284000</v>
      </c>
      <c r="I264" s="55" t="s">
        <v>717</v>
      </c>
    </row>
    <row r="265" customFormat="false" ht="15.75" hidden="false" customHeight="false" outlineLevel="0" collapsed="false">
      <c r="A265" s="91" t="n">
        <v>43464</v>
      </c>
      <c r="B265" s="8" t="s">
        <v>646</v>
      </c>
      <c r="D265" s="92" t="n">
        <v>0.626388888888889</v>
      </c>
      <c r="E265" s="55" t="s">
        <v>23</v>
      </c>
      <c r="F265" s="55" t="s">
        <v>1066</v>
      </c>
      <c r="G265" s="55" t="s">
        <v>23</v>
      </c>
      <c r="H265" s="57" t="n">
        <v>372000</v>
      </c>
      <c r="I265" s="55" t="s">
        <v>717</v>
      </c>
    </row>
    <row r="266" customFormat="false" ht="15.75" hidden="false" customHeight="false" outlineLevel="0" collapsed="false">
      <c r="A266" s="91" t="n">
        <v>43470</v>
      </c>
      <c r="B266" s="8" t="s">
        <v>626</v>
      </c>
      <c r="D266" s="92" t="n">
        <v>0.4375</v>
      </c>
      <c r="E266" s="92" t="n">
        <v>0.4375</v>
      </c>
      <c r="F266" s="55" t="s">
        <v>1066</v>
      </c>
      <c r="G266" s="55" t="s">
        <v>1066</v>
      </c>
      <c r="H266" s="57" t="n">
        <v>289000</v>
      </c>
    </row>
    <row r="267" customFormat="false" ht="15.75" hidden="false" customHeight="false" outlineLevel="0" collapsed="false">
      <c r="A267" s="91" t="n">
        <v>43471</v>
      </c>
      <c r="B267" s="8" t="s">
        <v>626</v>
      </c>
      <c r="D267" s="92" t="n">
        <v>0.626388888888889</v>
      </c>
      <c r="E267" s="92" t="n">
        <v>0.626388888888889</v>
      </c>
      <c r="F267" s="55" t="s">
        <v>1066</v>
      </c>
      <c r="G267" s="55" t="s">
        <v>1066</v>
      </c>
      <c r="H267" s="57" t="n">
        <v>133000</v>
      </c>
    </row>
    <row r="268" customFormat="false" ht="15.75" hidden="false" customHeight="false" outlineLevel="0" collapsed="false">
      <c r="A268" s="91" t="n">
        <v>43477</v>
      </c>
      <c r="B268" s="8" t="s">
        <v>626</v>
      </c>
      <c r="D268" s="92" t="n">
        <v>0.4375</v>
      </c>
      <c r="E268" s="92" t="n">
        <v>0.4375</v>
      </c>
      <c r="F268" s="55" t="s">
        <v>1066</v>
      </c>
      <c r="G268" s="55" t="s">
        <v>1066</v>
      </c>
      <c r="H268" s="57" t="n">
        <v>401000</v>
      </c>
    </row>
    <row r="269" customFormat="false" ht="15.75" hidden="false" customHeight="false" outlineLevel="0" collapsed="false">
      <c r="A269" s="91" t="n">
        <v>43478</v>
      </c>
      <c r="B269" s="8" t="s">
        <v>626</v>
      </c>
      <c r="D269" s="92" t="n">
        <v>0.626388888888889</v>
      </c>
      <c r="E269" s="92" t="n">
        <v>0.626388888888889</v>
      </c>
      <c r="F269" s="55" t="s">
        <v>1066</v>
      </c>
      <c r="G269" s="55" t="s">
        <v>1066</v>
      </c>
      <c r="H269" s="57" t="n">
        <v>343000</v>
      </c>
    </row>
  </sheetData>
  <conditionalFormatting sqref="B1:B82 B84:B269">
    <cfRule type="containsText" priority="2" operator="containsText" aboveAverage="0" equalAverage="0" bottom="0" percent="0" rank="0" text="Successful Broadcast" dxfId="0">
      <formula>NOT(ISERROR(SEARCH("Successful Broadcast",B1)))</formula>
    </cfRule>
  </conditionalFormatting>
  <conditionalFormatting sqref="B1:B82 B84:B269">
    <cfRule type="containsText" priority="3" operator="containsText" aboveAverage="0" equalAverage="0" bottom="0" percent="0" rank="0" text="Broadcast With Error" dxfId="1">
      <formula>NOT(ISERROR(SEARCH("Broadcast With Error",B1)))</formula>
    </cfRule>
  </conditionalFormatting>
  <conditionalFormatting sqref="B1:B82 B84:B269">
    <cfRule type="containsText" priority="4" operator="containsText" aboveAverage="0" equalAverage="0" bottom="0" percent="0" rank="0" text="Not Broadcast" dxfId="2">
      <formula>NOT(ISERROR(SEARCH("Not Broadcast",B1)))</formula>
    </cfRule>
  </conditionalFormatting>
  <dataValidations count="1">
    <dataValidation allowBlank="true" operator="between" showDropDown="false" showErrorMessage="false" showInputMessage="false" sqref="B2:B82 B84:B269" type="list">
      <formula1>"Successful Broadcast,Broadcast with Error,Not Broadcast"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8.13"/>
  </cols>
  <sheetData>
    <row r="1" customFormat="false" ht="15.75" hidden="false" customHeight="false" outlineLevel="0" collapsed="false">
      <c r="A1" s="85"/>
      <c r="B1" s="85" t="s">
        <v>63</v>
      </c>
      <c r="C1" s="85" t="s">
        <v>164</v>
      </c>
      <c r="D1" s="85" t="s">
        <v>1067</v>
      </c>
      <c r="E1" s="85" t="s">
        <v>166</v>
      </c>
    </row>
    <row r="2" customFormat="false" ht="15.75" hidden="false" customHeight="false" outlineLevel="0" collapsed="false">
      <c r="A2" s="85" t="n">
        <v>1</v>
      </c>
      <c r="B2" s="85" t="s">
        <v>1068</v>
      </c>
      <c r="C2" s="86" t="n">
        <v>0.4375</v>
      </c>
      <c r="D2" s="87" t="n">
        <v>270000</v>
      </c>
      <c r="E2" s="87" t="n">
        <v>452</v>
      </c>
    </row>
    <row r="3" customFormat="false" ht="15.75" hidden="false" customHeight="false" outlineLevel="0" collapsed="false">
      <c r="A3" s="85" t="n">
        <v>2</v>
      </c>
      <c r="B3" s="85" t="s">
        <v>1068</v>
      </c>
      <c r="C3" s="86" t="n">
        <v>0.416666666666667</v>
      </c>
      <c r="D3" s="87" t="n">
        <v>94000</v>
      </c>
      <c r="E3" s="87" t="n">
        <v>452</v>
      </c>
    </row>
    <row r="4" customFormat="false" ht="15.75" hidden="false" customHeight="false" outlineLevel="0" collapsed="false">
      <c r="A4" s="85" t="n">
        <v>3</v>
      </c>
      <c r="B4" s="85" t="s">
        <v>1069</v>
      </c>
      <c r="C4" s="86" t="n">
        <v>0.4375</v>
      </c>
      <c r="D4" s="87" t="n">
        <v>341000</v>
      </c>
      <c r="E4" s="87" t="n">
        <v>458</v>
      </c>
    </row>
    <row r="5" customFormat="false" ht="15.75" hidden="false" customHeight="false" outlineLevel="0" collapsed="false">
      <c r="A5" s="85" t="n">
        <v>4</v>
      </c>
      <c r="B5" s="85" t="s">
        <v>1069</v>
      </c>
      <c r="C5" s="86" t="n">
        <v>0.416666666666667</v>
      </c>
      <c r="D5" s="87" t="n">
        <v>382000</v>
      </c>
      <c r="E5" s="87" t="n">
        <v>458</v>
      </c>
    </row>
    <row r="6" customFormat="false" ht="15.75" hidden="false" customHeight="false" outlineLevel="0" collapsed="false">
      <c r="A6" s="85" t="n">
        <v>5</v>
      </c>
      <c r="B6" s="85" t="s">
        <v>1070</v>
      </c>
      <c r="C6" s="86" t="n">
        <v>0.4375</v>
      </c>
      <c r="D6" s="87" t="n">
        <v>287000</v>
      </c>
      <c r="E6" s="87" t="n">
        <v>492</v>
      </c>
    </row>
    <row r="7" customFormat="false" ht="15.75" hidden="false" customHeight="false" outlineLevel="0" collapsed="false">
      <c r="A7" s="85" t="n">
        <v>6</v>
      </c>
      <c r="B7" s="85" t="s">
        <v>1070</v>
      </c>
      <c r="C7" s="86" t="n">
        <v>0.416666666666667</v>
      </c>
      <c r="D7" s="87" t="n">
        <v>335000</v>
      </c>
      <c r="E7" s="87" t="n">
        <v>492</v>
      </c>
    </row>
    <row r="8" customFormat="false" ht="15.75" hidden="false" customHeight="false" outlineLevel="0" collapsed="false">
      <c r="A8" s="85" t="n">
        <v>7</v>
      </c>
      <c r="B8" s="85" t="s">
        <v>1071</v>
      </c>
      <c r="C8" s="86" t="n">
        <v>0.4375</v>
      </c>
      <c r="D8" s="87" t="n">
        <v>300000</v>
      </c>
      <c r="E8" s="87" t="n">
        <v>486</v>
      </c>
    </row>
    <row r="9" customFormat="false" ht="15.75" hidden="false" customHeight="false" outlineLevel="0" collapsed="false">
      <c r="A9" s="85" t="n">
        <v>8</v>
      </c>
      <c r="B9" s="85" t="s">
        <v>1071</v>
      </c>
      <c r="C9" s="86" t="n">
        <v>0.416666666666667</v>
      </c>
      <c r="D9" s="87" t="n">
        <v>165000</v>
      </c>
      <c r="E9" s="87" t="n">
        <v>486</v>
      </c>
    </row>
    <row r="10" customFormat="false" ht="15.75" hidden="false" customHeight="false" outlineLevel="0" collapsed="false">
      <c r="A10" s="85" t="n">
        <v>9</v>
      </c>
      <c r="B10" s="85" t="s">
        <v>1072</v>
      </c>
      <c r="C10" s="86" t="n">
        <v>0.4375</v>
      </c>
      <c r="D10" s="87" t="n">
        <v>240000</v>
      </c>
      <c r="E10" s="87" t="n">
        <v>490</v>
      </c>
    </row>
    <row r="11" customFormat="false" ht="15.75" hidden="false" customHeight="false" outlineLevel="0" collapsed="false">
      <c r="A11" s="85" t="n">
        <v>10</v>
      </c>
      <c r="B11" s="85" t="s">
        <v>1072</v>
      </c>
      <c r="C11" s="86" t="n">
        <v>0.416666666666667</v>
      </c>
      <c r="D11" s="87" t="n">
        <v>327000</v>
      </c>
      <c r="E11" s="87" t="n">
        <v>489</v>
      </c>
    </row>
    <row r="12" customFormat="false" ht="15.75" hidden="false" customHeight="false" outlineLevel="0" collapsed="false">
      <c r="A12" s="85" t="n">
        <v>11</v>
      </c>
      <c r="B12" s="85" t="s">
        <v>1073</v>
      </c>
      <c r="C12" s="86" t="n">
        <v>0.4375</v>
      </c>
      <c r="D12" s="87" t="n">
        <v>162000</v>
      </c>
      <c r="E12" s="87" t="n">
        <v>504</v>
      </c>
    </row>
    <row r="13" customFormat="false" ht="15.75" hidden="false" customHeight="false" outlineLevel="0" collapsed="false">
      <c r="A13" s="85" t="n">
        <v>12</v>
      </c>
      <c r="B13" s="85" t="s">
        <v>1073</v>
      </c>
      <c r="C13" s="86" t="n">
        <v>0.416666666666667</v>
      </c>
      <c r="D13" s="87" t="n">
        <v>205000</v>
      </c>
      <c r="E13" s="87" t="n">
        <v>505</v>
      </c>
    </row>
    <row r="14" customFormat="false" ht="15.75" hidden="false" customHeight="false" outlineLevel="0" collapsed="false">
      <c r="A14" s="85" t="n">
        <v>13</v>
      </c>
      <c r="B14" s="85" t="s">
        <v>1074</v>
      </c>
      <c r="C14" s="86" t="n">
        <v>0.4375</v>
      </c>
      <c r="D14" s="87" t="n">
        <v>302000</v>
      </c>
      <c r="E14" s="87" t="n">
        <v>482</v>
      </c>
    </row>
    <row r="15" customFormat="false" ht="15.75" hidden="false" customHeight="false" outlineLevel="0" collapsed="false">
      <c r="A15" s="85" t="n">
        <v>14</v>
      </c>
      <c r="B15" s="85" t="s">
        <v>1074</v>
      </c>
      <c r="C15" s="86" t="n">
        <v>0.416666666666667</v>
      </c>
      <c r="D15" s="87" t="n">
        <v>359000</v>
      </c>
      <c r="E15" s="87" t="n">
        <v>482</v>
      </c>
    </row>
    <row r="16" customFormat="false" ht="15.75" hidden="false" customHeight="false" outlineLevel="0" collapsed="false">
      <c r="A16" s="85" t="n">
        <v>15</v>
      </c>
      <c r="B16" s="85" t="s">
        <v>1075</v>
      </c>
      <c r="C16" s="86" t="n">
        <v>0.4375</v>
      </c>
      <c r="D16" s="87" t="n">
        <v>333000</v>
      </c>
      <c r="E16" s="87" t="n">
        <v>425</v>
      </c>
    </row>
    <row r="17" customFormat="false" ht="15.75" hidden="false" customHeight="false" outlineLevel="0" collapsed="false">
      <c r="A17" s="85" t="n">
        <v>16</v>
      </c>
      <c r="B17" s="85" t="s">
        <v>1075</v>
      </c>
      <c r="C17" s="86" t="n">
        <v>0.416666666666667</v>
      </c>
      <c r="D17" s="87" t="n">
        <v>145000</v>
      </c>
      <c r="E17" s="87" t="n">
        <v>425</v>
      </c>
    </row>
    <row r="18" customFormat="false" ht="15.75" hidden="false" customHeight="false" outlineLevel="0" collapsed="false">
      <c r="A18" s="85" t="n">
        <v>17</v>
      </c>
      <c r="B18" s="85" t="s">
        <v>1076</v>
      </c>
      <c r="C18" s="86" t="n">
        <v>0.4375</v>
      </c>
      <c r="D18" s="87" t="n">
        <v>265000</v>
      </c>
      <c r="E18" s="87" t="n">
        <v>567</v>
      </c>
    </row>
    <row r="19" customFormat="false" ht="15.75" hidden="false" customHeight="false" outlineLevel="0" collapsed="false">
      <c r="A19" s="85" t="n">
        <v>18</v>
      </c>
      <c r="B19" s="85" t="s">
        <v>1076</v>
      </c>
      <c r="C19" s="86" t="n">
        <v>0.416666666666667</v>
      </c>
      <c r="D19" s="87" t="n">
        <v>296000</v>
      </c>
      <c r="E19" s="87" t="n">
        <v>567</v>
      </c>
    </row>
    <row r="20" customFormat="false" ht="15.75" hidden="false" customHeight="false" outlineLevel="0" collapsed="false">
      <c r="A20" s="85" t="n">
        <v>19</v>
      </c>
      <c r="B20" s="85" t="s">
        <v>1077</v>
      </c>
      <c r="C20" s="86" t="n">
        <v>0.4375</v>
      </c>
      <c r="D20" s="87" t="n">
        <v>268000</v>
      </c>
      <c r="E20" s="87" t="n">
        <v>502</v>
      </c>
    </row>
    <row r="21" customFormat="false" ht="15.75" hidden="false" customHeight="false" outlineLevel="0" collapsed="false">
      <c r="A21" s="85" t="n">
        <v>20</v>
      </c>
      <c r="B21" s="85" t="s">
        <v>1077</v>
      </c>
      <c r="C21" s="86" t="n">
        <v>0.416666666666667</v>
      </c>
      <c r="D21" s="87" t="n">
        <v>420000</v>
      </c>
      <c r="E21" s="87" t="n">
        <v>502</v>
      </c>
    </row>
    <row r="22" customFormat="false" ht="15.75" hidden="false" customHeight="false" outlineLevel="0" collapsed="false">
      <c r="A22" s="85" t="n">
        <v>21</v>
      </c>
      <c r="B22" s="85" t="s">
        <v>1078</v>
      </c>
      <c r="C22" s="86" t="n">
        <v>0.4375</v>
      </c>
      <c r="D22" s="87" t="n">
        <v>204000</v>
      </c>
      <c r="E22" s="87" t="n">
        <v>508</v>
      </c>
    </row>
    <row r="23" customFormat="false" ht="15.75" hidden="false" customHeight="false" outlineLevel="0" collapsed="false">
      <c r="A23" s="85" t="n">
        <v>22</v>
      </c>
      <c r="B23" s="85" t="s">
        <v>1078</v>
      </c>
      <c r="C23" s="86" t="n">
        <v>0.416666666666667</v>
      </c>
      <c r="D23" s="87" t="n">
        <v>287000</v>
      </c>
      <c r="E23" s="87" t="n">
        <v>509</v>
      </c>
    </row>
    <row r="24" customFormat="false" ht="15.75" hidden="false" customHeight="false" outlineLevel="0" collapsed="false">
      <c r="A24" s="85" t="n">
        <v>23</v>
      </c>
      <c r="B24" s="85" t="s">
        <v>1079</v>
      </c>
      <c r="C24" s="86" t="n">
        <v>0.4375</v>
      </c>
      <c r="D24" s="87" t="n">
        <v>452000</v>
      </c>
      <c r="E24" s="87" t="n">
        <v>466</v>
      </c>
    </row>
    <row r="25" customFormat="false" ht="15.75" hidden="false" customHeight="false" outlineLevel="0" collapsed="false">
      <c r="A25" s="85" t="n">
        <v>24</v>
      </c>
      <c r="B25" s="85" t="s">
        <v>1079</v>
      </c>
      <c r="C25" s="86" t="n">
        <v>0.416666666666667</v>
      </c>
      <c r="D25" s="87" t="n">
        <v>274000</v>
      </c>
      <c r="E25" s="87" t="n">
        <v>466</v>
      </c>
    </row>
    <row r="26" customFormat="false" ht="15.75" hidden="false" customHeight="false" outlineLevel="0" collapsed="false">
      <c r="A26" s="85" t="n">
        <v>25</v>
      </c>
      <c r="B26" s="85" t="s">
        <v>1080</v>
      </c>
      <c r="C26" s="86" t="n">
        <v>0.4375</v>
      </c>
      <c r="D26" s="87" t="n">
        <v>209000</v>
      </c>
      <c r="E26" s="87" t="n">
        <v>496</v>
      </c>
    </row>
    <row r="27" customFormat="false" ht="15.75" hidden="false" customHeight="false" outlineLevel="0" collapsed="false">
      <c r="A27" s="85" t="n">
        <v>26</v>
      </c>
      <c r="B27" s="85" t="s">
        <v>1080</v>
      </c>
      <c r="C27" s="86" t="n">
        <v>0.416666666666667</v>
      </c>
      <c r="D27" s="87" t="n">
        <v>344000</v>
      </c>
      <c r="E27" s="87" t="n">
        <v>495</v>
      </c>
    </row>
    <row r="28" customFormat="false" ht="15.75" hidden="false" customHeight="false" outlineLevel="0" collapsed="false">
      <c r="A28" s="85" t="n">
        <v>27</v>
      </c>
      <c r="B28" s="85" t="s">
        <v>1081</v>
      </c>
      <c r="C28" s="86" t="n">
        <v>0.4375</v>
      </c>
      <c r="D28" s="87" t="n">
        <v>413000</v>
      </c>
      <c r="E28" s="87" t="n">
        <v>503</v>
      </c>
    </row>
    <row r="29" customFormat="false" ht="15.75" hidden="false" customHeight="false" outlineLevel="0" collapsed="false">
      <c r="A29" s="85" t="n">
        <v>28</v>
      </c>
      <c r="B29" s="85" t="s">
        <v>1081</v>
      </c>
      <c r="C29" s="86" t="n">
        <v>0.416666666666667</v>
      </c>
      <c r="D29" s="87" t="n">
        <v>372000</v>
      </c>
      <c r="E29" s="87" t="n">
        <v>504</v>
      </c>
    </row>
    <row r="30" customFormat="false" ht="15.75" hidden="false" customHeight="false" outlineLevel="0" collapsed="false">
      <c r="A30" s="85" t="n">
        <v>29</v>
      </c>
      <c r="B30" s="85" t="s">
        <v>1082</v>
      </c>
      <c r="C30" s="86" t="n">
        <v>0.4375</v>
      </c>
      <c r="D30" s="87" t="n">
        <v>329000</v>
      </c>
      <c r="E30" s="87" t="n">
        <v>465</v>
      </c>
    </row>
    <row r="31" customFormat="false" ht="15.75" hidden="false" customHeight="false" outlineLevel="0" collapsed="false">
      <c r="A31" s="85" t="n">
        <v>30</v>
      </c>
      <c r="B31" s="85" t="s">
        <v>1082</v>
      </c>
      <c r="C31" s="86" t="n">
        <v>0.416666666666667</v>
      </c>
      <c r="D31" s="87" t="n">
        <v>330000</v>
      </c>
      <c r="E31" s="87" t="n">
        <v>464</v>
      </c>
    </row>
    <row r="32" customFormat="false" ht="15.75" hidden="false" customHeight="false" outlineLevel="0" collapsed="false">
      <c r="A32" s="85" t="n">
        <v>31</v>
      </c>
      <c r="B32" s="85" t="s">
        <v>1083</v>
      </c>
      <c r="C32" s="86" t="n">
        <v>0.4375</v>
      </c>
      <c r="D32" s="87" t="n">
        <v>548000</v>
      </c>
      <c r="E32" s="87" t="n">
        <v>419</v>
      </c>
    </row>
    <row r="33" customFormat="false" ht="15.75" hidden="false" customHeight="false" outlineLevel="0" collapsed="false">
      <c r="A33" s="85" t="n">
        <v>32</v>
      </c>
      <c r="B33" s="85" t="s">
        <v>1083</v>
      </c>
      <c r="C33" s="86" t="n">
        <v>0.416666666666667</v>
      </c>
      <c r="D33" s="87" t="n">
        <v>295000</v>
      </c>
      <c r="E33" s="87" t="n">
        <v>419</v>
      </c>
    </row>
    <row r="34" customFormat="false" ht="15.75" hidden="false" customHeight="false" outlineLevel="0" collapsed="false">
      <c r="A34" s="85" t="n">
        <v>33</v>
      </c>
      <c r="B34" s="85" t="s">
        <v>1084</v>
      </c>
      <c r="C34" s="86" t="n">
        <v>0.4375</v>
      </c>
      <c r="D34" s="87" t="n">
        <v>216000</v>
      </c>
      <c r="E34" s="87" t="n">
        <v>479</v>
      </c>
    </row>
    <row r="35" customFormat="false" ht="15.75" hidden="false" customHeight="false" outlineLevel="0" collapsed="false">
      <c r="A35" s="85" t="n">
        <v>34</v>
      </c>
      <c r="B35" s="85" t="s">
        <v>1084</v>
      </c>
      <c r="C35" s="86" t="n">
        <v>0.416666666666667</v>
      </c>
      <c r="D35" s="87" t="n">
        <v>243000</v>
      </c>
      <c r="E35" s="87" t="n">
        <v>479</v>
      </c>
    </row>
    <row r="36" customFormat="false" ht="15.75" hidden="false" customHeight="false" outlineLevel="0" collapsed="false">
      <c r="A36" s="85" t="n">
        <v>35</v>
      </c>
      <c r="B36" s="85" t="s">
        <v>1085</v>
      </c>
      <c r="C36" s="86" t="n">
        <v>0.4375</v>
      </c>
      <c r="D36" s="87" t="n">
        <v>129000</v>
      </c>
      <c r="E36" s="87" t="n">
        <v>461</v>
      </c>
    </row>
    <row r="37" customFormat="false" ht="15.75" hidden="false" customHeight="false" outlineLevel="0" collapsed="false">
      <c r="A37" s="85" t="n">
        <v>36</v>
      </c>
      <c r="B37" s="85" t="s">
        <v>1085</v>
      </c>
      <c r="C37" s="86" t="n">
        <v>0.416666666666667</v>
      </c>
      <c r="D37" s="87" t="n">
        <v>441000</v>
      </c>
      <c r="E37" s="87" t="n">
        <v>460</v>
      </c>
    </row>
    <row r="38" customFormat="false" ht="15.75" hidden="false" customHeight="false" outlineLevel="0" collapsed="false">
      <c r="A38" s="85" t="n">
        <v>37</v>
      </c>
      <c r="B38" s="85" t="s">
        <v>1086</v>
      </c>
      <c r="C38" s="86" t="n">
        <v>0.4375</v>
      </c>
      <c r="D38" s="87" t="n">
        <v>199000</v>
      </c>
      <c r="E38" s="87" t="n">
        <v>489</v>
      </c>
    </row>
    <row r="39" customFormat="false" ht="15.75" hidden="false" customHeight="false" outlineLevel="0" collapsed="false">
      <c r="A39" s="85" t="n">
        <v>38</v>
      </c>
      <c r="B39" s="85" t="s">
        <v>1086</v>
      </c>
      <c r="C39" s="86" t="n">
        <v>0.416666666666667</v>
      </c>
      <c r="D39" s="87" t="n">
        <v>226000</v>
      </c>
      <c r="E39" s="87" t="n">
        <v>488</v>
      </c>
    </row>
    <row r="40" customFormat="false" ht="15.75" hidden="false" customHeight="false" outlineLevel="0" collapsed="false">
      <c r="A40" s="85" t="n">
        <v>39</v>
      </c>
      <c r="B40" s="85" t="s">
        <v>1087</v>
      </c>
      <c r="C40" s="86" t="n">
        <v>0.4375</v>
      </c>
      <c r="D40" s="87" t="n">
        <v>474000</v>
      </c>
      <c r="E40" s="87" t="n">
        <v>563</v>
      </c>
    </row>
    <row r="41" customFormat="false" ht="15.75" hidden="false" customHeight="false" outlineLevel="0" collapsed="false">
      <c r="A41" s="85" t="n">
        <v>40</v>
      </c>
      <c r="B41" s="85" t="s">
        <v>1087</v>
      </c>
      <c r="C41" s="86" t="n">
        <v>0.416666666666667</v>
      </c>
      <c r="D41" s="87" t="n">
        <v>332000</v>
      </c>
      <c r="E41" s="87" t="n">
        <v>563</v>
      </c>
    </row>
    <row r="42" customFormat="false" ht="15.75" hidden="false" customHeight="false" outlineLevel="0" collapsed="false">
      <c r="A42" s="85" t="n">
        <v>41</v>
      </c>
      <c r="B42" s="85" t="s">
        <v>1088</v>
      </c>
      <c r="C42" s="86" t="n">
        <v>0.4375</v>
      </c>
      <c r="D42" s="87" t="n">
        <v>215000</v>
      </c>
      <c r="E42" s="87" t="n">
        <v>540</v>
      </c>
    </row>
    <row r="43" customFormat="false" ht="15.75" hidden="false" customHeight="false" outlineLevel="0" collapsed="false">
      <c r="A43" s="85" t="n">
        <v>42</v>
      </c>
      <c r="B43" s="85" t="s">
        <v>1088</v>
      </c>
      <c r="C43" s="86" t="n">
        <v>0.416666666666667</v>
      </c>
      <c r="D43" s="87" t="n">
        <v>294000</v>
      </c>
      <c r="E43" s="87" t="n">
        <v>541</v>
      </c>
    </row>
    <row r="44" customFormat="false" ht="15.75" hidden="false" customHeight="false" outlineLevel="0" collapsed="false">
      <c r="A44" s="85" t="n">
        <v>43</v>
      </c>
      <c r="B44" s="85" t="s">
        <v>1089</v>
      </c>
      <c r="C44" s="86" t="n">
        <v>0.4375</v>
      </c>
      <c r="D44" s="87" t="n">
        <v>301000</v>
      </c>
      <c r="E44" s="87" t="n">
        <v>528</v>
      </c>
    </row>
    <row r="45" customFormat="false" ht="15.75" hidden="false" customHeight="false" outlineLevel="0" collapsed="false">
      <c r="A45" s="85" t="n">
        <v>44</v>
      </c>
      <c r="B45" s="85" t="s">
        <v>1089</v>
      </c>
      <c r="C45" s="86" t="n">
        <v>0.416666666666667</v>
      </c>
      <c r="D45" s="87" t="n">
        <v>312000</v>
      </c>
      <c r="E45" s="87" t="n">
        <v>529</v>
      </c>
    </row>
    <row r="46" customFormat="false" ht="15.75" hidden="false" customHeight="false" outlineLevel="0" collapsed="false">
      <c r="A46" s="85" t="n">
        <v>45</v>
      </c>
      <c r="B46" s="85" t="s">
        <v>1090</v>
      </c>
      <c r="C46" s="86" t="n">
        <v>0.4375</v>
      </c>
      <c r="D46" s="87" t="n">
        <v>448000</v>
      </c>
      <c r="E46" s="87" t="n">
        <v>514</v>
      </c>
    </row>
    <row r="47" customFormat="false" ht="15.75" hidden="false" customHeight="false" outlineLevel="0" collapsed="false">
      <c r="A47" s="85" t="n">
        <v>46</v>
      </c>
      <c r="B47" s="85" t="s">
        <v>1090</v>
      </c>
      <c r="C47" s="86" t="n">
        <v>0.416666666666667</v>
      </c>
      <c r="D47" s="87" t="n">
        <v>253000</v>
      </c>
      <c r="E47" s="87" t="n">
        <v>514</v>
      </c>
    </row>
    <row r="48" customFormat="false" ht="15.75" hidden="false" customHeight="false" outlineLevel="0" collapsed="false">
      <c r="A48" s="85" t="n">
        <v>47</v>
      </c>
      <c r="B48" s="85" t="s">
        <v>1091</v>
      </c>
      <c r="C48" s="86" t="n">
        <v>0.4375</v>
      </c>
      <c r="D48" s="87" t="n">
        <v>168000</v>
      </c>
      <c r="E48" s="87" t="n">
        <v>489</v>
      </c>
    </row>
    <row r="49" customFormat="false" ht="15.75" hidden="false" customHeight="false" outlineLevel="0" collapsed="false">
      <c r="A49" s="85" t="n">
        <v>48</v>
      </c>
      <c r="B49" s="85" t="s">
        <v>1091</v>
      </c>
      <c r="C49" s="86" t="n">
        <v>0.416666666666667</v>
      </c>
      <c r="D49" s="87" t="n">
        <v>223000</v>
      </c>
      <c r="E49" s="87" t="n">
        <v>489</v>
      </c>
    </row>
    <row r="50" customFormat="false" ht="15.75" hidden="false" customHeight="false" outlineLevel="0" collapsed="false">
      <c r="A50" s="85" t="n">
        <v>49</v>
      </c>
      <c r="B50" s="85" t="s">
        <v>1092</v>
      </c>
      <c r="C50" s="86" t="n">
        <v>0.4375</v>
      </c>
      <c r="D50" s="87" t="n">
        <v>379000</v>
      </c>
      <c r="E50" s="87" t="n">
        <v>546</v>
      </c>
    </row>
    <row r="51" customFormat="false" ht="15.75" hidden="false" customHeight="false" outlineLevel="0" collapsed="false">
      <c r="A51" s="85" t="n">
        <v>50</v>
      </c>
      <c r="B51" s="85" t="s">
        <v>1092</v>
      </c>
      <c r="C51" s="86" t="n">
        <v>0.416666666666667</v>
      </c>
      <c r="D51" s="87" t="n">
        <v>336000</v>
      </c>
      <c r="E51" s="87" t="n">
        <v>547</v>
      </c>
    </row>
    <row r="52" customFormat="false" ht="15.75" hidden="false" customHeight="false" outlineLevel="0" collapsed="false">
      <c r="A52" s="85" t="n">
        <v>51</v>
      </c>
      <c r="B52" s="85" t="s">
        <v>1093</v>
      </c>
      <c r="C52" s="86" t="n">
        <v>0.4375</v>
      </c>
      <c r="D52" s="87" t="n">
        <v>50000</v>
      </c>
      <c r="E52" s="87" t="n">
        <v>358</v>
      </c>
    </row>
    <row r="53" customFormat="false" ht="15.75" hidden="false" customHeight="false" outlineLevel="0" collapsed="false">
      <c r="A53" s="85" t="n">
        <v>52</v>
      </c>
      <c r="B53" s="85" t="s">
        <v>1093</v>
      </c>
      <c r="C53" s="86" t="n">
        <v>0.416666666666667</v>
      </c>
      <c r="D53" s="87" t="n">
        <v>215000</v>
      </c>
      <c r="E53" s="87" t="n">
        <v>358</v>
      </c>
    </row>
    <row r="54" customFormat="false" ht="15.75" hidden="false" customHeight="false" outlineLevel="0" collapsed="false">
      <c r="A54" s="85" t="n">
        <v>53</v>
      </c>
      <c r="B54" s="85" t="s">
        <v>1094</v>
      </c>
      <c r="C54" s="86" t="n">
        <v>0.4375</v>
      </c>
      <c r="D54" s="87" t="n">
        <v>293000</v>
      </c>
      <c r="E54" s="87" t="n">
        <v>557</v>
      </c>
    </row>
    <row r="55" customFormat="false" ht="15.75" hidden="false" customHeight="false" outlineLevel="0" collapsed="false">
      <c r="A55" s="85" t="n">
        <v>54</v>
      </c>
      <c r="B55" s="85" t="s">
        <v>1094</v>
      </c>
      <c r="C55" s="86" t="n">
        <v>0.416666666666667</v>
      </c>
      <c r="D55" s="87" t="n">
        <v>327000</v>
      </c>
      <c r="E55" s="87" t="n">
        <v>553</v>
      </c>
    </row>
    <row r="56" customFormat="false" ht="15.75" hidden="false" customHeight="false" outlineLevel="0" collapsed="false">
      <c r="A56" s="85" t="n">
        <v>55</v>
      </c>
      <c r="B56" s="85" t="s">
        <v>1095</v>
      </c>
      <c r="C56" s="86" t="n">
        <v>0.4375</v>
      </c>
      <c r="D56" s="87" t="n">
        <v>339000</v>
      </c>
      <c r="E56" s="87" t="n">
        <v>601</v>
      </c>
    </row>
    <row r="57" customFormat="false" ht="15.75" hidden="false" customHeight="false" outlineLevel="0" collapsed="false">
      <c r="A57" s="85" t="n">
        <v>56</v>
      </c>
      <c r="B57" s="85" t="s">
        <v>1095</v>
      </c>
      <c r="C57" s="86" t="n">
        <v>0.416666666666667</v>
      </c>
      <c r="D57" s="87" t="n">
        <v>236000</v>
      </c>
      <c r="E57" s="87" t="n">
        <v>599</v>
      </c>
    </row>
    <row r="58" customFormat="false" ht="15.75" hidden="false" customHeight="false" outlineLevel="0" collapsed="false">
      <c r="A58" s="85" t="n">
        <v>57</v>
      </c>
      <c r="B58" s="85" t="s">
        <v>1096</v>
      </c>
      <c r="C58" s="86" t="n">
        <v>0.4375</v>
      </c>
      <c r="D58" s="87" t="n">
        <v>252000</v>
      </c>
      <c r="E58" s="87" t="n">
        <v>490</v>
      </c>
    </row>
    <row r="59" customFormat="false" ht="15.75" hidden="false" customHeight="false" outlineLevel="0" collapsed="false">
      <c r="A59" s="85" t="n">
        <v>58</v>
      </c>
      <c r="B59" s="85" t="s">
        <v>1096</v>
      </c>
      <c r="C59" s="86" t="n">
        <v>0.416666666666667</v>
      </c>
      <c r="D59" s="87" t="n">
        <v>277000</v>
      </c>
      <c r="E59" s="87" t="n">
        <v>490</v>
      </c>
    </row>
    <row r="60" customFormat="false" ht="15.75" hidden="false" customHeight="false" outlineLevel="0" collapsed="false">
      <c r="A60" s="85" t="n">
        <v>59</v>
      </c>
      <c r="B60" s="85" t="s">
        <v>1097</v>
      </c>
      <c r="C60" s="86" t="n">
        <v>0.4375</v>
      </c>
      <c r="D60" s="87" t="n">
        <v>336000</v>
      </c>
      <c r="E60" s="87" t="n">
        <v>499</v>
      </c>
    </row>
    <row r="61" customFormat="false" ht="15.75" hidden="false" customHeight="false" outlineLevel="0" collapsed="false">
      <c r="A61" s="85" t="n">
        <v>60</v>
      </c>
      <c r="B61" s="85" t="s">
        <v>1097</v>
      </c>
      <c r="C61" s="86" t="n">
        <v>0.416666666666667</v>
      </c>
      <c r="D61" s="87" t="n">
        <v>314000</v>
      </c>
      <c r="E61" s="87" t="n">
        <v>499</v>
      </c>
    </row>
    <row r="62" customFormat="false" ht="15.75" hidden="false" customHeight="false" outlineLevel="0" collapsed="false">
      <c r="A62" s="85" t="n">
        <v>61</v>
      </c>
      <c r="B62" s="85" t="s">
        <v>1098</v>
      </c>
      <c r="C62" s="86" t="n">
        <v>0.4375</v>
      </c>
      <c r="D62" s="87" t="n">
        <v>489000</v>
      </c>
      <c r="E62" s="87" t="n">
        <v>440</v>
      </c>
    </row>
    <row r="63" customFormat="false" ht="15.75" hidden="false" customHeight="false" outlineLevel="0" collapsed="false">
      <c r="A63" s="85" t="n">
        <v>62</v>
      </c>
      <c r="B63" s="85" t="s">
        <v>1098</v>
      </c>
      <c r="C63" s="86" t="n">
        <v>0.416666666666667</v>
      </c>
      <c r="D63" s="87" t="n">
        <v>319000</v>
      </c>
      <c r="E63" s="87" t="n">
        <v>437</v>
      </c>
    </row>
    <row r="64" customFormat="false" ht="15.75" hidden="false" customHeight="false" outlineLevel="0" collapsed="false">
      <c r="A64" s="85" t="n">
        <v>63</v>
      </c>
      <c r="B64" s="85" t="s">
        <v>1099</v>
      </c>
      <c r="C64" s="86" t="n">
        <v>0.4375</v>
      </c>
      <c r="D64" s="87" t="n">
        <v>408000</v>
      </c>
      <c r="E64" s="87" t="n">
        <v>440</v>
      </c>
    </row>
    <row r="65" customFormat="false" ht="15.75" hidden="false" customHeight="false" outlineLevel="0" collapsed="false">
      <c r="A65" s="85" t="n">
        <v>64</v>
      </c>
      <c r="B65" s="85" t="s">
        <v>1099</v>
      </c>
      <c r="C65" s="86" t="n">
        <v>0.416666666666667</v>
      </c>
      <c r="D65" s="87" t="n">
        <v>267000</v>
      </c>
      <c r="E65" s="87" t="n">
        <v>441</v>
      </c>
    </row>
    <row r="66" customFormat="false" ht="15.75" hidden="false" customHeight="false" outlineLevel="0" collapsed="false">
      <c r="A66" s="85" t="n">
        <v>65</v>
      </c>
      <c r="B66" s="85" t="s">
        <v>1100</v>
      </c>
      <c r="C66" s="86" t="n">
        <v>0.4375</v>
      </c>
      <c r="D66" s="87" t="n">
        <v>319000</v>
      </c>
      <c r="E66" s="87" t="n">
        <v>561</v>
      </c>
    </row>
    <row r="67" customFormat="false" ht="15.75" hidden="false" customHeight="false" outlineLevel="0" collapsed="false">
      <c r="A67" s="85" t="n">
        <v>66</v>
      </c>
      <c r="B67" s="85" t="s">
        <v>1100</v>
      </c>
      <c r="C67" s="86" t="n">
        <v>0.416666666666667</v>
      </c>
      <c r="D67" s="87" t="n">
        <v>294000</v>
      </c>
      <c r="E67" s="87" t="n">
        <v>559</v>
      </c>
    </row>
    <row r="68" customFormat="false" ht="15.75" hidden="false" customHeight="false" outlineLevel="0" collapsed="false">
      <c r="A68" s="85" t="n">
        <v>67</v>
      </c>
      <c r="B68" s="85" t="s">
        <v>1101</v>
      </c>
      <c r="C68" s="86" t="n">
        <v>0.4375</v>
      </c>
      <c r="D68" s="87" t="n">
        <v>102000</v>
      </c>
      <c r="E68" s="87" t="n">
        <v>583</v>
      </c>
    </row>
    <row r="69" customFormat="false" ht="15.75" hidden="false" customHeight="false" outlineLevel="0" collapsed="false">
      <c r="A69" s="85" t="n">
        <v>68</v>
      </c>
      <c r="B69" s="85" t="s">
        <v>1101</v>
      </c>
      <c r="C69" s="86" t="n">
        <v>0.416666666666667</v>
      </c>
      <c r="D69" s="87" t="n">
        <v>271000</v>
      </c>
      <c r="E69" s="87" t="n">
        <v>586</v>
      </c>
    </row>
    <row r="70" customFormat="false" ht="15.75" hidden="false" customHeight="false" outlineLevel="0" collapsed="false">
      <c r="A70" s="85" t="n">
        <v>69</v>
      </c>
      <c r="B70" s="85" t="s">
        <v>1102</v>
      </c>
      <c r="C70" s="86" t="n">
        <v>0.4375</v>
      </c>
      <c r="D70" s="87" t="n">
        <v>420000</v>
      </c>
      <c r="E70" s="87" t="n">
        <v>554</v>
      </c>
    </row>
    <row r="71" customFormat="false" ht="15.75" hidden="false" customHeight="false" outlineLevel="0" collapsed="false">
      <c r="A71" s="85" t="n">
        <v>70</v>
      </c>
      <c r="B71" s="85" t="s">
        <v>1102</v>
      </c>
      <c r="C71" s="86" t="n">
        <v>0.416666666666667</v>
      </c>
      <c r="D71" s="87" t="n">
        <v>327000</v>
      </c>
      <c r="E71" s="87" t="n">
        <v>552</v>
      </c>
    </row>
    <row r="72" customFormat="false" ht="15.75" hidden="false" customHeight="false" outlineLevel="0" collapsed="false">
      <c r="A72" s="85" t="n">
        <v>71</v>
      </c>
      <c r="B72" s="85" t="s">
        <v>1103</v>
      </c>
      <c r="C72" s="86" t="n">
        <v>0.4375</v>
      </c>
      <c r="D72" s="87" t="n">
        <v>295000</v>
      </c>
      <c r="E72" s="87" t="n">
        <v>602</v>
      </c>
    </row>
    <row r="73" customFormat="false" ht="15.75" hidden="false" customHeight="false" outlineLevel="0" collapsed="false">
      <c r="A73" s="85" t="n">
        <v>72</v>
      </c>
      <c r="B73" s="85" t="s">
        <v>1103</v>
      </c>
      <c r="C73" s="86" t="n">
        <v>0.416666666666667</v>
      </c>
      <c r="D73" s="87" t="n">
        <v>391000</v>
      </c>
      <c r="E73" s="87" t="n">
        <v>598</v>
      </c>
    </row>
    <row r="74" customFormat="false" ht="15.75" hidden="false" customHeight="false" outlineLevel="0" collapsed="false">
      <c r="A74" s="85" t="n">
        <v>73</v>
      </c>
      <c r="B74" s="85" t="s">
        <v>1104</v>
      </c>
      <c r="C74" s="86" t="n">
        <v>0.4375</v>
      </c>
      <c r="D74" s="87" t="n">
        <v>301000</v>
      </c>
      <c r="E74" s="87" t="n">
        <v>464</v>
      </c>
    </row>
    <row r="75" customFormat="false" ht="15.75" hidden="false" customHeight="false" outlineLevel="0" collapsed="false">
      <c r="A75" s="85" t="n">
        <v>74</v>
      </c>
      <c r="B75" s="85" t="s">
        <v>1104</v>
      </c>
      <c r="C75" s="86" t="n">
        <v>0.416666666666667</v>
      </c>
      <c r="D75" s="87" t="n">
        <v>399000</v>
      </c>
      <c r="E75" s="87" t="n">
        <v>464</v>
      </c>
    </row>
    <row r="76" customFormat="false" ht="15.75" hidden="false" customHeight="false" outlineLevel="0" collapsed="false">
      <c r="A76" s="85" t="n">
        <v>75</v>
      </c>
      <c r="B76" s="85" t="s">
        <v>1105</v>
      </c>
      <c r="C76" s="86" t="n">
        <v>0.4375</v>
      </c>
      <c r="D76" s="87" t="n">
        <v>180000</v>
      </c>
      <c r="E76" s="87" t="n">
        <v>483</v>
      </c>
    </row>
    <row r="77" customFormat="false" ht="15.75" hidden="false" customHeight="false" outlineLevel="0" collapsed="false">
      <c r="A77" s="85" t="n">
        <v>76</v>
      </c>
      <c r="B77" s="85" t="s">
        <v>1105</v>
      </c>
      <c r="C77" s="86" t="n">
        <v>0.416666666666667</v>
      </c>
      <c r="D77" s="87" t="n">
        <v>272000</v>
      </c>
      <c r="E77" s="87" t="n">
        <v>484</v>
      </c>
    </row>
    <row r="78" customFormat="false" ht="15.75" hidden="false" customHeight="false" outlineLevel="0" collapsed="false">
      <c r="A78" s="85" t="n">
        <v>77</v>
      </c>
      <c r="B78" s="85" t="s">
        <v>1106</v>
      </c>
      <c r="C78" s="86" t="n">
        <v>0.4375</v>
      </c>
      <c r="D78" s="87" t="n">
        <v>183000</v>
      </c>
      <c r="E78" s="87" t="n">
        <v>455</v>
      </c>
    </row>
    <row r="79" customFormat="false" ht="15.75" hidden="false" customHeight="false" outlineLevel="0" collapsed="false">
      <c r="A79" s="85" t="n">
        <v>78</v>
      </c>
      <c r="B79" s="85" t="s">
        <v>1106</v>
      </c>
      <c r="C79" s="86" t="n">
        <v>0.416666666666667</v>
      </c>
      <c r="D79" s="87" t="n">
        <v>252000</v>
      </c>
      <c r="E79" s="87" t="n">
        <v>454</v>
      </c>
    </row>
    <row r="80" customFormat="false" ht="15.75" hidden="false" customHeight="false" outlineLevel="0" collapsed="false">
      <c r="A80" s="85" t="n">
        <v>79</v>
      </c>
      <c r="B80" s="85" t="s">
        <v>1107</v>
      </c>
      <c r="C80" s="86" t="n">
        <v>0.4375</v>
      </c>
      <c r="D80" s="87" t="n">
        <v>149000</v>
      </c>
      <c r="E80" s="87" t="n">
        <v>454</v>
      </c>
    </row>
    <row r="81" customFormat="false" ht="15.75" hidden="false" customHeight="false" outlineLevel="0" collapsed="false">
      <c r="A81" s="85" t="n">
        <v>80</v>
      </c>
      <c r="B81" s="85" t="s">
        <v>1107</v>
      </c>
      <c r="C81" s="86" t="n">
        <v>0.416666666666667</v>
      </c>
      <c r="D81" s="87" t="n">
        <v>241000</v>
      </c>
      <c r="E81" s="87" t="n">
        <v>453</v>
      </c>
    </row>
    <row r="82" customFormat="false" ht="15.75" hidden="false" customHeight="false" outlineLevel="0" collapsed="false">
      <c r="A82" s="85" t="n">
        <v>81</v>
      </c>
      <c r="B82" s="85" t="s">
        <v>1108</v>
      </c>
      <c r="C82" s="86" t="n">
        <v>0.4375</v>
      </c>
      <c r="D82" s="87" t="n">
        <v>322000</v>
      </c>
      <c r="E82" s="87" t="n">
        <v>625</v>
      </c>
    </row>
    <row r="83" customFormat="false" ht="15.75" hidden="false" customHeight="false" outlineLevel="0" collapsed="false">
      <c r="A83" s="85" t="n">
        <v>82</v>
      </c>
      <c r="B83" s="85" t="s">
        <v>1108</v>
      </c>
      <c r="C83" s="86" t="n">
        <v>0.416666666666667</v>
      </c>
      <c r="D83" s="87" t="n">
        <v>69000</v>
      </c>
      <c r="E83" s="87" t="n">
        <v>622</v>
      </c>
    </row>
    <row r="84" customFormat="false" ht="15.75" hidden="false" customHeight="false" outlineLevel="0" collapsed="false">
      <c r="A84" s="85" t="n">
        <v>83</v>
      </c>
      <c r="B84" s="85" t="s">
        <v>1109</v>
      </c>
      <c r="C84" s="86" t="n">
        <v>0.4375</v>
      </c>
      <c r="D84" s="87" t="n">
        <v>111000</v>
      </c>
      <c r="E84" s="87" t="n">
        <v>488</v>
      </c>
    </row>
    <row r="85" customFormat="false" ht="15.75" hidden="false" customHeight="false" outlineLevel="0" collapsed="false">
      <c r="A85" s="85" t="n">
        <v>84</v>
      </c>
      <c r="B85" s="85" t="s">
        <v>1109</v>
      </c>
      <c r="C85" s="86" t="n">
        <v>0.416666666666667</v>
      </c>
      <c r="D85" s="87" t="n">
        <v>653000</v>
      </c>
      <c r="E85" s="87" t="n">
        <v>489</v>
      </c>
    </row>
    <row r="86" customFormat="false" ht="15.75" hidden="false" customHeight="false" outlineLevel="0" collapsed="false">
      <c r="A86" s="85" t="n">
        <v>85</v>
      </c>
      <c r="B86" s="85" t="s">
        <v>1110</v>
      </c>
      <c r="C86" s="86" t="n">
        <v>0.4375</v>
      </c>
      <c r="D86" s="87" t="n">
        <v>252000</v>
      </c>
      <c r="E86" s="87" t="n">
        <v>492</v>
      </c>
    </row>
    <row r="87" customFormat="false" ht="15.75" hidden="false" customHeight="false" outlineLevel="0" collapsed="false">
      <c r="A87" s="85" t="n">
        <v>86</v>
      </c>
      <c r="B87" s="85" t="s">
        <v>1110</v>
      </c>
      <c r="C87" s="86" t="n">
        <v>0.416666666666667</v>
      </c>
      <c r="D87" s="87" t="n">
        <v>113000</v>
      </c>
      <c r="E87" s="87" t="n">
        <v>493</v>
      </c>
    </row>
    <row r="88" customFormat="false" ht="15.75" hidden="false" customHeight="false" outlineLevel="0" collapsed="false">
      <c r="A88" s="85" t="n">
        <v>87</v>
      </c>
      <c r="B88" s="85" t="s">
        <v>1111</v>
      </c>
      <c r="C88" s="86" t="n">
        <v>0.4375</v>
      </c>
      <c r="D88" s="87" t="n">
        <v>115000</v>
      </c>
      <c r="E88" s="87" t="n">
        <v>603</v>
      </c>
    </row>
    <row r="89" customFormat="false" ht="15.75" hidden="false" customHeight="false" outlineLevel="0" collapsed="false">
      <c r="A89" s="85" t="n">
        <v>88</v>
      </c>
      <c r="B89" s="85" t="s">
        <v>1111</v>
      </c>
      <c r="C89" s="86" t="n">
        <v>0.416666666666667</v>
      </c>
      <c r="D89" s="87" t="n">
        <v>174000</v>
      </c>
      <c r="E89" s="87" t="n">
        <v>607</v>
      </c>
    </row>
    <row r="90" customFormat="false" ht="15.75" hidden="false" customHeight="false" outlineLevel="0" collapsed="false">
      <c r="A90" s="85" t="n">
        <v>89</v>
      </c>
      <c r="B90" s="85" t="s">
        <v>1112</v>
      </c>
      <c r="C90" s="86" t="n">
        <v>0.4375</v>
      </c>
      <c r="D90" s="87" t="n">
        <v>49000</v>
      </c>
      <c r="E90" s="87" t="n">
        <v>452</v>
      </c>
    </row>
    <row r="91" customFormat="false" ht="15.75" hidden="false" customHeight="false" outlineLevel="0" collapsed="false">
      <c r="A91" s="85" t="n">
        <v>90</v>
      </c>
      <c r="B91" s="85" t="s">
        <v>1112</v>
      </c>
      <c r="C91" s="86" t="n">
        <v>0.416666666666667</v>
      </c>
      <c r="D91" s="87" t="n">
        <v>88000</v>
      </c>
      <c r="E91" s="87" t="n">
        <v>451</v>
      </c>
    </row>
    <row r="92" customFormat="false" ht="15.75" hidden="false" customHeight="false" outlineLevel="0" collapsed="false">
      <c r="A92" s="85" t="n">
        <v>91</v>
      </c>
      <c r="B92" s="85" t="s">
        <v>1113</v>
      </c>
      <c r="C92" s="86" t="n">
        <v>0.4375</v>
      </c>
      <c r="D92" s="87" t="n">
        <v>266000</v>
      </c>
      <c r="E92" s="87" t="n">
        <v>476</v>
      </c>
    </row>
    <row r="93" customFormat="false" ht="15.75" hidden="false" customHeight="false" outlineLevel="0" collapsed="false">
      <c r="A93" s="85" t="n">
        <v>92</v>
      </c>
      <c r="B93" s="85" t="s">
        <v>1113</v>
      </c>
      <c r="C93" s="86" t="n">
        <v>0.416666666666667</v>
      </c>
      <c r="D93" s="87" t="n">
        <v>158000</v>
      </c>
      <c r="E93" s="87" t="n">
        <v>476</v>
      </c>
    </row>
    <row r="94" customFormat="false" ht="15.75" hidden="false" customHeight="false" outlineLevel="0" collapsed="false">
      <c r="A94" s="85" t="n">
        <v>93</v>
      </c>
      <c r="B94" s="85" t="s">
        <v>1114</v>
      </c>
      <c r="C94" s="86" t="n">
        <v>0.4375</v>
      </c>
      <c r="D94" s="87" t="n">
        <v>255000</v>
      </c>
      <c r="E94" s="87" t="n">
        <v>480</v>
      </c>
    </row>
    <row r="95" customFormat="false" ht="15.75" hidden="false" customHeight="false" outlineLevel="0" collapsed="false">
      <c r="A95" s="85" t="n">
        <v>94</v>
      </c>
      <c r="B95" s="85" t="s">
        <v>1114</v>
      </c>
      <c r="C95" s="86" t="n">
        <v>0.416666666666667</v>
      </c>
      <c r="D95" s="87" t="n">
        <v>208000</v>
      </c>
      <c r="E95" s="87" t="n">
        <v>479</v>
      </c>
    </row>
    <row r="96" customFormat="false" ht="15.75" hidden="false" customHeight="false" outlineLevel="0" collapsed="false">
      <c r="A96" s="85" t="n">
        <v>95</v>
      </c>
      <c r="B96" s="85" t="s">
        <v>1115</v>
      </c>
      <c r="C96" s="86" t="n">
        <v>0.4375</v>
      </c>
      <c r="D96" s="87" t="n">
        <v>269000</v>
      </c>
      <c r="E96" s="87" t="n">
        <v>543</v>
      </c>
    </row>
    <row r="97" customFormat="false" ht="15.75" hidden="false" customHeight="false" outlineLevel="0" collapsed="false">
      <c r="A97" s="85" t="n">
        <v>96</v>
      </c>
      <c r="B97" s="85" t="s">
        <v>1115</v>
      </c>
      <c r="C97" s="86" t="n">
        <v>0.416666666666667</v>
      </c>
      <c r="D97" s="87" t="n">
        <v>382000</v>
      </c>
      <c r="E97" s="87" t="n">
        <v>540</v>
      </c>
    </row>
    <row r="98" customFormat="false" ht="15.75" hidden="false" customHeight="false" outlineLevel="0" collapsed="false">
      <c r="A98" s="85" t="n">
        <v>97</v>
      </c>
      <c r="B98" s="85" t="s">
        <v>1116</v>
      </c>
      <c r="C98" s="86" t="n">
        <v>0.4375</v>
      </c>
      <c r="D98" s="87" t="n">
        <v>192000</v>
      </c>
      <c r="E98" s="87" t="n">
        <v>471</v>
      </c>
    </row>
    <row r="99" customFormat="false" ht="15.75" hidden="false" customHeight="false" outlineLevel="0" collapsed="false">
      <c r="A99" s="85" t="n">
        <v>98</v>
      </c>
      <c r="B99" s="85" t="s">
        <v>1116</v>
      </c>
      <c r="C99" s="86" t="n">
        <v>0.416666666666667</v>
      </c>
      <c r="D99" s="87" t="n">
        <v>47000</v>
      </c>
      <c r="E99" s="87" t="n">
        <v>470</v>
      </c>
    </row>
    <row r="100" customFormat="false" ht="15.75" hidden="false" customHeight="false" outlineLevel="0" collapsed="false">
      <c r="A100" s="85" t="n">
        <v>99</v>
      </c>
      <c r="B100" s="85" t="s">
        <v>1117</v>
      </c>
      <c r="C100" s="86" t="n">
        <v>0.4375</v>
      </c>
      <c r="D100" s="87" t="n">
        <v>158000</v>
      </c>
      <c r="E100" s="87" t="n">
        <v>480</v>
      </c>
    </row>
    <row r="101" customFormat="false" ht="15.75" hidden="false" customHeight="false" outlineLevel="0" collapsed="false">
      <c r="A101" s="85" t="n">
        <v>100</v>
      </c>
      <c r="B101" s="85" t="s">
        <v>1117</v>
      </c>
      <c r="C101" s="86" t="n">
        <v>0.416666666666667</v>
      </c>
      <c r="D101" s="87" t="n">
        <v>344000</v>
      </c>
      <c r="E101" s="87" t="n">
        <v>481</v>
      </c>
    </row>
    <row r="102" customFormat="false" ht="15.75" hidden="false" customHeight="false" outlineLevel="0" collapsed="false">
      <c r="A102" s="85" t="n">
        <v>101</v>
      </c>
      <c r="B102" s="85" t="s">
        <v>1118</v>
      </c>
      <c r="C102" s="86" t="n">
        <v>0.4375</v>
      </c>
      <c r="D102" s="87" t="n">
        <v>352000</v>
      </c>
      <c r="E102" s="87" t="n">
        <v>459</v>
      </c>
    </row>
    <row r="103" customFormat="false" ht="15.75" hidden="false" customHeight="false" outlineLevel="0" collapsed="false">
      <c r="A103" s="85" t="n">
        <v>102</v>
      </c>
      <c r="B103" s="85" t="s">
        <v>1118</v>
      </c>
      <c r="C103" s="86" t="n">
        <v>0.416666666666667</v>
      </c>
      <c r="D103" s="87" t="n">
        <v>385000</v>
      </c>
      <c r="E103" s="87" t="n">
        <v>456</v>
      </c>
    </row>
    <row r="104" customFormat="false" ht="15.75" hidden="false" customHeight="false" outlineLevel="0" collapsed="false">
      <c r="A104" s="85" t="n">
        <v>103</v>
      </c>
      <c r="B104" s="85" t="s">
        <v>1119</v>
      </c>
      <c r="C104" s="86" t="n">
        <v>0.4375</v>
      </c>
      <c r="D104" s="87" t="n">
        <v>508000</v>
      </c>
      <c r="E104" s="87" t="n">
        <v>466</v>
      </c>
    </row>
    <row r="105" customFormat="false" ht="15.75" hidden="false" customHeight="false" outlineLevel="0" collapsed="false">
      <c r="A105" s="85" t="n">
        <v>104</v>
      </c>
      <c r="B105" s="85" t="s">
        <v>1119</v>
      </c>
      <c r="C105" s="86" t="n">
        <v>0.416666666666667</v>
      </c>
      <c r="D105" s="87" t="n">
        <v>379000</v>
      </c>
      <c r="E105" s="87" t="n">
        <v>466</v>
      </c>
    </row>
    <row r="106" customFormat="false" ht="15.75" hidden="false" customHeight="false" outlineLevel="0" collapsed="false">
      <c r="A106" s="85" t="n">
        <v>105</v>
      </c>
      <c r="B106" s="85" t="s">
        <v>1120</v>
      </c>
      <c r="C106" s="86" t="n">
        <v>0.4375</v>
      </c>
      <c r="D106" s="87" t="n">
        <v>119000</v>
      </c>
      <c r="E106" s="87" t="n">
        <v>485</v>
      </c>
    </row>
    <row r="107" customFormat="false" ht="15.75" hidden="false" customHeight="false" outlineLevel="0" collapsed="false">
      <c r="A107" s="85" t="n">
        <v>106</v>
      </c>
      <c r="B107" s="85" t="s">
        <v>1120</v>
      </c>
      <c r="C107" s="86" t="n">
        <v>0.416666666666667</v>
      </c>
      <c r="D107" s="87" t="n">
        <v>265000</v>
      </c>
      <c r="E107" s="87" t="n">
        <v>488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6.87"/>
  </cols>
  <sheetData>
    <row r="1" customFormat="false" ht="15.75" hidden="false" customHeight="false" outlineLevel="0" collapsed="false">
      <c r="A1" s="190"/>
      <c r="B1" s="51" t="s">
        <v>1121</v>
      </c>
      <c r="C1" s="51" t="s">
        <v>115</v>
      </c>
      <c r="D1" s="51" t="s">
        <v>842</v>
      </c>
      <c r="E1" s="51" t="s">
        <v>843</v>
      </c>
      <c r="F1" s="32" t="s">
        <v>844</v>
      </c>
      <c r="G1" s="55" t="s">
        <v>343</v>
      </c>
    </row>
    <row r="2" customFormat="false" ht="15.75" hidden="false" customHeight="false" outlineLevel="0" collapsed="false">
      <c r="A2" s="204" t="s">
        <v>1122</v>
      </c>
      <c r="B2" s="55" t="s">
        <v>1123</v>
      </c>
      <c r="C2" s="55"/>
      <c r="D2" s="55"/>
      <c r="F2" s="55"/>
      <c r="G2" s="231"/>
    </row>
    <row r="3" customFormat="false" ht="15.75" hidden="false" customHeight="false" outlineLevel="0" collapsed="false">
      <c r="A3" s="204" t="s">
        <v>1124</v>
      </c>
      <c r="B3" s="55" t="s">
        <v>1125</v>
      </c>
      <c r="C3" s="55"/>
      <c r="G3" s="231"/>
    </row>
    <row r="4" customFormat="false" ht="15.75" hidden="false" customHeight="false" outlineLevel="0" collapsed="false">
      <c r="A4" s="191" t="n">
        <v>42530</v>
      </c>
      <c r="B4" s="55" t="s">
        <v>1126</v>
      </c>
      <c r="C4" s="55"/>
      <c r="G4" s="231" t="n">
        <v>552000</v>
      </c>
    </row>
    <row r="5" customFormat="false" ht="15.75" hidden="false" customHeight="false" outlineLevel="0" collapsed="false">
      <c r="A5" s="204"/>
      <c r="B5" s="55"/>
      <c r="C5" s="55" t="s">
        <v>132</v>
      </c>
      <c r="D5" s="55" t="s">
        <v>842</v>
      </c>
      <c r="E5" s="55" t="s">
        <v>1127</v>
      </c>
      <c r="F5" s="192" t="n">
        <v>42826</v>
      </c>
      <c r="G5" s="57" t="n">
        <v>414000</v>
      </c>
    </row>
    <row r="6" customFormat="false" ht="15.75" hidden="false" customHeight="false" outlineLevel="0" collapsed="false">
      <c r="A6" s="204"/>
      <c r="B6" s="55"/>
      <c r="C6" s="55" t="s">
        <v>132</v>
      </c>
      <c r="D6" s="55" t="s">
        <v>842</v>
      </c>
      <c r="E6" s="55" t="s">
        <v>1127</v>
      </c>
      <c r="F6" s="192" t="n">
        <v>42833</v>
      </c>
    </row>
    <row r="7" customFormat="false" ht="15.75" hidden="false" customHeight="false" outlineLevel="0" collapsed="false">
      <c r="A7" s="204"/>
      <c r="B7" s="55"/>
      <c r="C7" s="55" t="s">
        <v>132</v>
      </c>
      <c r="D7" s="55" t="s">
        <v>842</v>
      </c>
      <c r="E7" s="55" t="s">
        <v>1127</v>
      </c>
      <c r="F7" s="192" t="n">
        <v>42840</v>
      </c>
    </row>
    <row r="8" customFormat="false" ht="15.75" hidden="false" customHeight="false" outlineLevel="0" collapsed="false">
      <c r="A8" s="204"/>
      <c r="B8" s="55"/>
      <c r="C8" s="55" t="s">
        <v>132</v>
      </c>
      <c r="D8" s="55" t="s">
        <v>842</v>
      </c>
      <c r="E8" s="55" t="s">
        <v>1127</v>
      </c>
      <c r="F8" s="192" t="n">
        <v>42847</v>
      </c>
    </row>
    <row r="9" customFormat="false" ht="15.75" hidden="false" customHeight="false" outlineLevel="0" collapsed="false">
      <c r="A9" s="204"/>
      <c r="B9" s="55"/>
      <c r="C9" s="55" t="s">
        <v>132</v>
      </c>
      <c r="D9" s="55" t="s">
        <v>842</v>
      </c>
      <c r="E9" s="55" t="s">
        <v>1127</v>
      </c>
      <c r="F9" s="205" t="n">
        <v>42854</v>
      </c>
    </row>
    <row r="10" customFormat="false" ht="15.75" hidden="false" customHeight="false" outlineLevel="0" collapsed="false">
      <c r="A10" s="204"/>
      <c r="B10" s="55"/>
      <c r="C10" s="55" t="s">
        <v>132</v>
      </c>
      <c r="D10" s="55" t="s">
        <v>842</v>
      </c>
      <c r="E10" s="55" t="s">
        <v>1127</v>
      </c>
      <c r="F10" s="192" t="n">
        <v>42861</v>
      </c>
    </row>
    <row r="11" customFormat="false" ht="15.75" hidden="false" customHeight="false" outlineLevel="0" collapsed="false">
      <c r="A11" s="204"/>
      <c r="B11" s="55"/>
      <c r="C11" s="55" t="s">
        <v>132</v>
      </c>
      <c r="D11" s="55" t="s">
        <v>842</v>
      </c>
      <c r="E11" s="55" t="s">
        <v>1127</v>
      </c>
      <c r="F11" s="205" t="n">
        <v>42868</v>
      </c>
    </row>
    <row r="12" customFormat="false" ht="15.75" hidden="false" customHeight="false" outlineLevel="0" collapsed="false">
      <c r="A12" s="204"/>
      <c r="B12" s="55"/>
      <c r="C12" s="55" t="s">
        <v>132</v>
      </c>
      <c r="D12" s="55" t="s">
        <v>842</v>
      </c>
      <c r="E12" s="55" t="s">
        <v>1127</v>
      </c>
      <c r="F12" s="205" t="n">
        <v>42875</v>
      </c>
    </row>
    <row r="13" customFormat="false" ht="15.75" hidden="false" customHeight="false" outlineLevel="0" collapsed="false">
      <c r="A13" s="208"/>
      <c r="B13" s="55"/>
      <c r="C13" s="55" t="s">
        <v>132</v>
      </c>
      <c r="D13" s="55" t="s">
        <v>842</v>
      </c>
      <c r="E13" s="55" t="s">
        <v>1127</v>
      </c>
      <c r="F13" s="205" t="n">
        <v>42882</v>
      </c>
    </row>
    <row r="14" customFormat="false" ht="15.75" hidden="false" customHeight="false" outlineLevel="0" collapsed="false">
      <c r="A14" s="208"/>
      <c r="B14" s="55"/>
      <c r="C14" s="55" t="s">
        <v>132</v>
      </c>
      <c r="D14" s="55" t="s">
        <v>842</v>
      </c>
      <c r="E14" s="55" t="s">
        <v>1127</v>
      </c>
      <c r="F14" s="192" t="n">
        <v>42889</v>
      </c>
    </row>
    <row r="15" customFormat="false" ht="15.75" hidden="false" customHeight="false" outlineLevel="0" collapsed="false">
      <c r="A15" s="204"/>
      <c r="B15" s="55"/>
      <c r="C15" s="55" t="s">
        <v>132</v>
      </c>
      <c r="D15" s="55" t="s">
        <v>842</v>
      </c>
      <c r="E15" s="55" t="s">
        <v>1127</v>
      </c>
      <c r="F15" s="192" t="n">
        <v>42896</v>
      </c>
    </row>
    <row r="16" customFormat="false" ht="15.75" hidden="false" customHeight="false" outlineLevel="0" collapsed="false">
      <c r="A16" s="204"/>
      <c r="B16" s="55"/>
      <c r="C16" s="55" t="s">
        <v>132</v>
      </c>
      <c r="D16" s="55" t="s">
        <v>842</v>
      </c>
      <c r="E16" s="55" t="s">
        <v>1127</v>
      </c>
      <c r="F16" s="192" t="n">
        <v>42903</v>
      </c>
    </row>
    <row r="17" customFormat="false" ht="15.75" hidden="false" customHeight="false" outlineLevel="0" collapsed="false">
      <c r="A17" s="204"/>
      <c r="B17" s="55"/>
      <c r="C17" s="55" t="s">
        <v>132</v>
      </c>
      <c r="D17" s="55" t="s">
        <v>842</v>
      </c>
      <c r="E17" s="55" t="s">
        <v>1127</v>
      </c>
      <c r="F17" s="192" t="n">
        <v>42910</v>
      </c>
    </row>
    <row r="18" customFormat="false" ht="15.75" hidden="false" customHeight="false" outlineLevel="0" collapsed="false">
      <c r="A18" s="208"/>
      <c r="B18" s="55"/>
      <c r="C18" s="55" t="s">
        <v>132</v>
      </c>
      <c r="D18" s="55" t="s">
        <v>842</v>
      </c>
      <c r="E18" s="55" t="s">
        <v>1127</v>
      </c>
      <c r="F18" s="192" t="n">
        <v>42917</v>
      </c>
    </row>
    <row r="19" customFormat="false" ht="15.75" hidden="false" customHeight="false" outlineLevel="0" collapsed="false">
      <c r="A19" s="208"/>
      <c r="B19" s="55"/>
      <c r="C19" s="55" t="s">
        <v>132</v>
      </c>
      <c r="D19" s="55" t="s">
        <v>842</v>
      </c>
      <c r="E19" s="55" t="s">
        <v>1127</v>
      </c>
      <c r="F19" s="192" t="n">
        <v>42924</v>
      </c>
    </row>
    <row r="20" customFormat="false" ht="15.75" hidden="false" customHeight="false" outlineLevel="0" collapsed="false">
      <c r="A20" s="204"/>
      <c r="B20" s="55"/>
      <c r="C20" s="55" t="s">
        <v>132</v>
      </c>
      <c r="D20" s="55" t="s">
        <v>842</v>
      </c>
      <c r="E20" s="55" t="s">
        <v>1127</v>
      </c>
      <c r="F20" s="192" t="n">
        <v>42931</v>
      </c>
    </row>
    <row r="21" customFormat="false" ht="15.75" hidden="false" customHeight="false" outlineLevel="0" collapsed="false">
      <c r="C21" s="55" t="s">
        <v>132</v>
      </c>
      <c r="D21" s="55" t="s">
        <v>842</v>
      </c>
      <c r="E21" s="55" t="s">
        <v>1127</v>
      </c>
      <c r="F21" s="192" t="n">
        <v>42938</v>
      </c>
    </row>
    <row r="22" customFormat="false" ht="15.75" hidden="false" customHeight="false" outlineLevel="0" collapsed="false">
      <c r="C22" s="55" t="s">
        <v>132</v>
      </c>
      <c r="D22" s="55" t="s">
        <v>842</v>
      </c>
      <c r="E22" s="55" t="s">
        <v>1127</v>
      </c>
      <c r="F22" s="192" t="n">
        <v>42945</v>
      </c>
    </row>
    <row r="132" customFormat="false" ht="15.75" hidden="false" customHeight="false" outlineLevel="0" collapsed="false">
      <c r="A132" s="85"/>
      <c r="B132" s="85"/>
      <c r="C132" s="85"/>
      <c r="D132" s="85"/>
      <c r="E132" s="8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32" t="s">
        <v>9</v>
      </c>
      <c r="B1" s="232" t="s">
        <v>1128</v>
      </c>
      <c r="C1" s="232" t="s">
        <v>1129</v>
      </c>
      <c r="D1" s="232" t="s">
        <v>499</v>
      </c>
      <c r="E1" s="232" t="s">
        <v>1130</v>
      </c>
      <c r="F1" s="232" t="s">
        <v>115</v>
      </c>
      <c r="G1" s="232" t="s">
        <v>343</v>
      </c>
    </row>
    <row r="2" customFormat="false" ht="15.75" hidden="false" customHeight="false" outlineLevel="0" collapsed="false">
      <c r="A2" s="233" t="n">
        <v>42455</v>
      </c>
      <c r="B2" s="234" t="n">
        <v>0.354861111111111</v>
      </c>
      <c r="C2" s="235" t="s">
        <v>9</v>
      </c>
      <c r="D2" s="235" t="s">
        <v>1131</v>
      </c>
      <c r="E2" s="235" t="s">
        <v>1132</v>
      </c>
      <c r="F2" s="235" t="s">
        <v>869</v>
      </c>
      <c r="G2" s="236" t="n">
        <v>326000</v>
      </c>
    </row>
    <row r="3" customFormat="false" ht="15.75" hidden="false" customHeight="false" outlineLevel="0" collapsed="false">
      <c r="A3" s="233" t="n">
        <v>42455</v>
      </c>
      <c r="B3" s="234" t="n">
        <v>0.369444444444444</v>
      </c>
      <c r="C3" s="235" t="s">
        <v>9</v>
      </c>
      <c r="D3" s="235" t="s">
        <v>1131</v>
      </c>
      <c r="E3" s="235" t="s">
        <v>1133</v>
      </c>
      <c r="F3" s="235" t="s">
        <v>869</v>
      </c>
      <c r="G3" s="236" t="n">
        <v>326000</v>
      </c>
    </row>
    <row r="4" customFormat="false" ht="15.75" hidden="false" customHeight="false" outlineLevel="0" collapsed="false">
      <c r="A4" s="233" t="n">
        <v>42455</v>
      </c>
      <c r="B4" s="234" t="n">
        <v>0.389583333333333</v>
      </c>
      <c r="C4" s="235" t="s">
        <v>4</v>
      </c>
      <c r="D4" s="235" t="s">
        <v>183</v>
      </c>
      <c r="E4" s="235" t="s">
        <v>1134</v>
      </c>
      <c r="F4" s="235" t="s">
        <v>869</v>
      </c>
      <c r="G4" s="236" t="n">
        <v>300000</v>
      </c>
    </row>
    <row r="5" customFormat="false" ht="15.75" hidden="false" customHeight="false" outlineLevel="0" collapsed="false">
      <c r="A5" s="233" t="n">
        <v>42455</v>
      </c>
      <c r="B5" s="234" t="n">
        <v>0.411805555555556</v>
      </c>
      <c r="C5" s="235" t="s">
        <v>4</v>
      </c>
      <c r="D5" s="235" t="s">
        <v>183</v>
      </c>
      <c r="E5" s="235" t="s">
        <v>1135</v>
      </c>
      <c r="F5" s="235" t="s">
        <v>132</v>
      </c>
      <c r="G5" s="236" t="n">
        <v>377000</v>
      </c>
    </row>
    <row r="6" customFormat="false" ht="15.75" hidden="false" customHeight="false" outlineLevel="0" collapsed="false">
      <c r="A6" s="233" t="n">
        <v>42455</v>
      </c>
      <c r="B6" s="234" t="n">
        <v>0.417361111111111</v>
      </c>
      <c r="C6" s="235" t="s">
        <v>9</v>
      </c>
      <c r="D6" s="235" t="s">
        <v>1136</v>
      </c>
      <c r="E6" s="235" t="s">
        <v>1134</v>
      </c>
      <c r="F6" s="235" t="s">
        <v>132</v>
      </c>
      <c r="G6" s="236" t="n">
        <v>344000</v>
      </c>
    </row>
    <row r="7" customFormat="false" ht="15.75" hidden="false" customHeight="false" outlineLevel="0" collapsed="false">
      <c r="A7" s="233" t="n">
        <v>42455</v>
      </c>
      <c r="B7" s="234" t="n">
        <v>0.433333333333333</v>
      </c>
      <c r="C7" s="235" t="s">
        <v>9</v>
      </c>
      <c r="D7" s="235" t="s">
        <v>1136</v>
      </c>
      <c r="E7" s="235" t="s">
        <v>1137</v>
      </c>
      <c r="F7" s="235" t="s">
        <v>132</v>
      </c>
      <c r="G7" s="236" t="n">
        <v>344000</v>
      </c>
    </row>
    <row r="8" customFormat="false" ht="15.75" hidden="false" customHeight="false" outlineLevel="0" collapsed="false">
      <c r="A8" s="233" t="n">
        <v>42455</v>
      </c>
      <c r="B8" s="235" t="s">
        <v>1138</v>
      </c>
      <c r="C8" s="235" t="s">
        <v>11</v>
      </c>
      <c r="D8" s="235" t="s">
        <v>147</v>
      </c>
      <c r="E8" s="235" t="s">
        <v>1133</v>
      </c>
      <c r="F8" s="235" t="s">
        <v>132</v>
      </c>
      <c r="G8" s="236" t="n">
        <v>353000</v>
      </c>
    </row>
    <row r="9" customFormat="false" ht="15.75" hidden="false" customHeight="false" outlineLevel="0" collapsed="false">
      <c r="A9" s="233" t="n">
        <v>42455</v>
      </c>
      <c r="B9" s="235" t="s">
        <v>1138</v>
      </c>
      <c r="C9" s="235" t="s">
        <v>11</v>
      </c>
      <c r="D9" s="235" t="s">
        <v>147</v>
      </c>
      <c r="E9" s="235" t="s">
        <v>1132</v>
      </c>
      <c r="F9" s="235" t="s">
        <v>132</v>
      </c>
      <c r="G9" s="236" t="n">
        <v>353000</v>
      </c>
    </row>
    <row r="10" customFormat="false" ht="15.75" hidden="false" customHeight="false" outlineLevel="0" collapsed="false">
      <c r="A10" s="233" t="n">
        <v>42455</v>
      </c>
      <c r="B10" s="234" t="n">
        <v>0.445833333333333</v>
      </c>
      <c r="C10" s="235" t="s">
        <v>10</v>
      </c>
      <c r="D10" s="235" t="s">
        <v>1139</v>
      </c>
      <c r="E10" s="235" t="s">
        <v>1135</v>
      </c>
      <c r="F10" s="235" t="s">
        <v>132</v>
      </c>
      <c r="G10" s="237"/>
    </row>
    <row r="11" customFormat="false" ht="15.75" hidden="false" customHeight="false" outlineLevel="0" collapsed="false">
      <c r="A11" s="233" t="n">
        <v>42456</v>
      </c>
      <c r="B11" s="234" t="n">
        <v>0.389583333333333</v>
      </c>
      <c r="C11" s="235" t="s">
        <v>4</v>
      </c>
      <c r="D11" s="235" t="s">
        <v>183</v>
      </c>
      <c r="E11" s="235" t="s">
        <v>1134</v>
      </c>
      <c r="F11" s="235" t="s">
        <v>869</v>
      </c>
      <c r="G11" s="236" t="n">
        <v>635000</v>
      </c>
    </row>
    <row r="12" customFormat="false" ht="15.75" hidden="false" customHeight="false" outlineLevel="0" collapsed="false">
      <c r="A12" s="233" t="n">
        <v>42456</v>
      </c>
      <c r="B12" s="234" t="n">
        <v>0.411805555555556</v>
      </c>
      <c r="C12" s="235" t="s">
        <v>4</v>
      </c>
      <c r="D12" s="235" t="s">
        <v>183</v>
      </c>
      <c r="E12" s="235" t="s">
        <v>1135</v>
      </c>
      <c r="F12" s="235" t="s">
        <v>132</v>
      </c>
      <c r="G12" s="236" t="n">
        <v>490000</v>
      </c>
    </row>
    <row r="13" customFormat="false" ht="15.75" hidden="false" customHeight="false" outlineLevel="0" collapsed="false">
      <c r="A13" s="233" t="n">
        <v>42457</v>
      </c>
      <c r="B13" s="234" t="n">
        <v>0.874305555555556</v>
      </c>
      <c r="C13" s="235" t="s">
        <v>10</v>
      </c>
      <c r="D13" s="235" t="s">
        <v>1139</v>
      </c>
      <c r="E13" s="235" t="s">
        <v>1140</v>
      </c>
      <c r="F13" s="235" t="s">
        <v>132</v>
      </c>
      <c r="G13" s="237"/>
    </row>
    <row r="14" customFormat="false" ht="15.75" hidden="false" customHeight="false" outlineLevel="0" collapsed="false">
      <c r="A14" s="233" t="n">
        <v>42458</v>
      </c>
      <c r="B14" s="234" t="n">
        <v>0.699305555555555</v>
      </c>
      <c r="C14" s="235" t="s">
        <v>4</v>
      </c>
      <c r="D14" s="235" t="s">
        <v>183</v>
      </c>
      <c r="E14" s="235" t="s">
        <v>1135</v>
      </c>
      <c r="F14" s="235" t="s">
        <v>869</v>
      </c>
      <c r="G14" s="236" t="n">
        <v>694000</v>
      </c>
    </row>
    <row r="15" customFormat="false" ht="15.75" hidden="false" customHeight="false" outlineLevel="0" collapsed="false">
      <c r="A15" s="233" t="n">
        <v>42458</v>
      </c>
      <c r="B15" s="234" t="n">
        <v>0.706944444444444</v>
      </c>
      <c r="C15" s="235" t="s">
        <v>4</v>
      </c>
      <c r="D15" s="235" t="s">
        <v>183</v>
      </c>
      <c r="E15" s="235" t="s">
        <v>1140</v>
      </c>
      <c r="F15" s="235" t="s">
        <v>869</v>
      </c>
      <c r="G15" s="236" t="n">
        <v>694000</v>
      </c>
    </row>
    <row r="16" customFormat="false" ht="15.75" hidden="false" customHeight="false" outlineLevel="0" collapsed="false">
      <c r="A16" s="233" t="n">
        <v>42458</v>
      </c>
      <c r="B16" s="234" t="n">
        <v>0.869444444444444</v>
      </c>
      <c r="C16" s="235" t="s">
        <v>10</v>
      </c>
      <c r="D16" s="235" t="s">
        <v>1139</v>
      </c>
      <c r="E16" s="235" t="s">
        <v>1140</v>
      </c>
      <c r="F16" s="235" t="s">
        <v>132</v>
      </c>
      <c r="G16" s="237"/>
    </row>
    <row r="17" customFormat="false" ht="15.75" hidden="false" customHeight="false" outlineLevel="0" collapsed="false">
      <c r="A17" s="233" t="n">
        <v>42459</v>
      </c>
      <c r="B17" s="234" t="n">
        <v>0.868055555555556</v>
      </c>
      <c r="C17" s="235" t="s">
        <v>9</v>
      </c>
      <c r="D17" s="235" t="s">
        <v>1136</v>
      </c>
      <c r="E17" s="235" t="s">
        <v>1140</v>
      </c>
      <c r="F17" s="235" t="s">
        <v>132</v>
      </c>
      <c r="G17" s="236" t="n">
        <v>643000</v>
      </c>
    </row>
    <row r="18" customFormat="false" ht="15.75" hidden="false" customHeight="false" outlineLevel="0" collapsed="false">
      <c r="A18" s="233" t="n">
        <v>42460</v>
      </c>
      <c r="B18" s="234" t="n">
        <v>0.701388888888889</v>
      </c>
      <c r="C18" s="235" t="s">
        <v>4</v>
      </c>
      <c r="D18" s="235" t="s">
        <v>183</v>
      </c>
      <c r="E18" s="235" t="s">
        <v>1141</v>
      </c>
      <c r="F18" s="235" t="s">
        <v>869</v>
      </c>
      <c r="G18" s="236" t="n">
        <v>392000</v>
      </c>
    </row>
    <row r="19" customFormat="false" ht="15.75" hidden="false" customHeight="false" outlineLevel="0" collapsed="false">
      <c r="A19" s="233" t="n">
        <v>42460</v>
      </c>
      <c r="B19" s="234" t="n">
        <v>0.707638888888889</v>
      </c>
      <c r="C19" s="235" t="s">
        <v>4</v>
      </c>
      <c r="D19" s="235" t="s">
        <v>183</v>
      </c>
      <c r="E19" s="235" t="s">
        <v>1140</v>
      </c>
      <c r="F19" s="235" t="s">
        <v>869</v>
      </c>
      <c r="G19" s="236" t="n">
        <v>392000</v>
      </c>
    </row>
    <row r="20" customFormat="false" ht="15.75" hidden="false" customHeight="false" outlineLevel="0" collapsed="false">
      <c r="A20" s="233" t="n">
        <v>42460</v>
      </c>
      <c r="B20" s="234" t="n">
        <v>0.868055555555556</v>
      </c>
      <c r="C20" s="235" t="s">
        <v>9</v>
      </c>
      <c r="D20" s="235" t="s">
        <v>1136</v>
      </c>
      <c r="E20" s="235" t="s">
        <v>1140</v>
      </c>
      <c r="F20" s="235" t="s">
        <v>132</v>
      </c>
      <c r="G20" s="236" t="n">
        <v>575000</v>
      </c>
    </row>
    <row r="21" customFormat="false" ht="15.75" hidden="false" customHeight="false" outlineLevel="0" collapsed="false">
      <c r="A21" s="233" t="n">
        <v>42461</v>
      </c>
      <c r="B21" s="234" t="n">
        <v>0.700694444444444</v>
      </c>
      <c r="C21" s="235" t="s">
        <v>4</v>
      </c>
      <c r="D21" s="235" t="s">
        <v>183</v>
      </c>
      <c r="E21" s="235" t="s">
        <v>1140</v>
      </c>
      <c r="F21" s="235" t="s">
        <v>869</v>
      </c>
      <c r="G21" s="236" t="n">
        <v>456000</v>
      </c>
    </row>
    <row r="22" customFormat="false" ht="15.75" hidden="false" customHeight="false" outlineLevel="0" collapsed="false">
      <c r="A22" s="233" t="n">
        <v>42461</v>
      </c>
      <c r="B22" s="234" t="n">
        <v>0.702777777777778</v>
      </c>
      <c r="C22" s="235" t="s">
        <v>4</v>
      </c>
      <c r="D22" s="235" t="s">
        <v>183</v>
      </c>
      <c r="E22" s="235" t="s">
        <v>1142</v>
      </c>
      <c r="F22" s="235" t="s">
        <v>132</v>
      </c>
      <c r="G22" s="236" t="n">
        <v>456000</v>
      </c>
    </row>
    <row r="23" customFormat="false" ht="15.75" hidden="false" customHeight="false" outlineLevel="0" collapsed="false">
      <c r="A23" s="233" t="n">
        <v>42462</v>
      </c>
      <c r="B23" s="234" t="n">
        <v>0.365277777777778</v>
      </c>
      <c r="C23" s="235" t="s">
        <v>9</v>
      </c>
      <c r="D23" s="235" t="s">
        <v>1131</v>
      </c>
      <c r="E23" s="235" t="s">
        <v>1143</v>
      </c>
      <c r="F23" s="235" t="s">
        <v>869</v>
      </c>
      <c r="G23" s="236" t="n">
        <v>248000</v>
      </c>
    </row>
    <row r="24" customFormat="false" ht="15.75" hidden="false" customHeight="false" outlineLevel="0" collapsed="false">
      <c r="A24" s="233" t="n">
        <v>42462</v>
      </c>
      <c r="B24" s="234" t="n">
        <v>0.370833333333333</v>
      </c>
      <c r="C24" s="235" t="s">
        <v>9</v>
      </c>
      <c r="D24" s="235" t="s">
        <v>1131</v>
      </c>
      <c r="E24" s="235" t="s">
        <v>1142</v>
      </c>
      <c r="F24" s="235" t="s">
        <v>869</v>
      </c>
      <c r="G24" s="236" t="n">
        <v>248000</v>
      </c>
    </row>
    <row r="25" customFormat="false" ht="15.75" hidden="false" customHeight="false" outlineLevel="0" collapsed="false">
      <c r="A25" s="233" t="n">
        <v>42462</v>
      </c>
      <c r="B25" s="235" t="s">
        <v>1138</v>
      </c>
      <c r="C25" s="235" t="s">
        <v>11</v>
      </c>
      <c r="D25" s="235" t="s">
        <v>147</v>
      </c>
      <c r="E25" s="235" t="s">
        <v>1133</v>
      </c>
      <c r="F25" s="235" t="s">
        <v>132</v>
      </c>
      <c r="G25" s="236" t="n">
        <v>627000</v>
      </c>
    </row>
    <row r="26" customFormat="false" ht="15.75" hidden="false" customHeight="false" outlineLevel="0" collapsed="false">
      <c r="A26" s="233" t="n">
        <v>42462</v>
      </c>
      <c r="B26" s="235" t="s">
        <v>1138</v>
      </c>
      <c r="C26" s="235" t="s">
        <v>11</v>
      </c>
      <c r="D26" s="235" t="s">
        <v>147</v>
      </c>
      <c r="E26" s="235" t="s">
        <v>1132</v>
      </c>
      <c r="F26" s="235" t="s">
        <v>132</v>
      </c>
      <c r="G26" s="236" t="n">
        <v>627000</v>
      </c>
    </row>
    <row r="27" customFormat="false" ht="15.75" hidden="false" customHeight="false" outlineLevel="0" collapsed="false">
      <c r="A27" s="233" t="n">
        <v>42462</v>
      </c>
      <c r="B27" s="234" t="n">
        <v>0.390277777777778</v>
      </c>
      <c r="C27" s="235" t="s">
        <v>4</v>
      </c>
      <c r="D27" s="235" t="s">
        <v>183</v>
      </c>
      <c r="E27" s="235" t="s">
        <v>1142</v>
      </c>
      <c r="F27" s="235" t="s">
        <v>869</v>
      </c>
      <c r="G27" s="236" t="n">
        <v>936000</v>
      </c>
    </row>
    <row r="28" customFormat="false" ht="15.75" hidden="false" customHeight="false" outlineLevel="0" collapsed="false">
      <c r="A28" s="233" t="n">
        <v>42462</v>
      </c>
      <c r="B28" s="234" t="n">
        <v>0.39375</v>
      </c>
      <c r="C28" s="235" t="s">
        <v>4</v>
      </c>
      <c r="D28" s="235" t="s">
        <v>183</v>
      </c>
      <c r="E28" s="235" t="s">
        <v>1144</v>
      </c>
      <c r="F28" s="235" t="s">
        <v>869</v>
      </c>
      <c r="G28" s="236" t="n">
        <v>877000</v>
      </c>
    </row>
    <row r="29" customFormat="false" ht="15.75" hidden="false" customHeight="false" outlineLevel="0" collapsed="false">
      <c r="A29" s="233" t="n">
        <v>42455</v>
      </c>
      <c r="B29" s="234" t="n">
        <v>0.445833333333333</v>
      </c>
      <c r="C29" s="235" t="s">
        <v>10</v>
      </c>
      <c r="D29" s="235" t="s">
        <v>1139</v>
      </c>
      <c r="E29" s="235" t="s">
        <v>1135</v>
      </c>
      <c r="F29" s="235" t="s">
        <v>132</v>
      </c>
      <c r="G29" s="238" t="n">
        <v>866000</v>
      </c>
    </row>
    <row r="30" customFormat="false" ht="15.75" hidden="false" customHeight="false" outlineLevel="0" collapsed="false">
      <c r="A30" s="233" t="n">
        <v>42462</v>
      </c>
      <c r="B30" s="234" t="n">
        <v>0.870138888888889</v>
      </c>
      <c r="C30" s="235" t="s">
        <v>9</v>
      </c>
      <c r="D30" s="235" t="s">
        <v>1145</v>
      </c>
      <c r="E30" s="235" t="s">
        <v>1140</v>
      </c>
      <c r="F30" s="235" t="s">
        <v>132</v>
      </c>
      <c r="G30" s="236" t="n">
        <v>819000</v>
      </c>
    </row>
    <row r="31" customFormat="false" ht="15.75" hidden="false" customHeight="false" outlineLevel="0" collapsed="false">
      <c r="A31" s="233" t="n">
        <v>42463</v>
      </c>
      <c r="B31" s="239" t="n">
        <v>0.384722222222222</v>
      </c>
      <c r="C31" s="235" t="s">
        <v>4</v>
      </c>
      <c r="D31" s="235" t="s">
        <v>183</v>
      </c>
      <c r="E31" s="235" t="s">
        <v>1142</v>
      </c>
      <c r="F31" s="235" t="s">
        <v>132</v>
      </c>
      <c r="G31" s="236" t="n">
        <v>502000</v>
      </c>
    </row>
    <row r="32" customFormat="false" ht="15.75" hidden="false" customHeight="false" outlineLevel="0" collapsed="false">
      <c r="A32" s="233" t="n">
        <v>42463</v>
      </c>
      <c r="B32" s="239" t="n">
        <v>0.39375</v>
      </c>
      <c r="C32" s="235" t="s">
        <v>4</v>
      </c>
      <c r="D32" s="235" t="s">
        <v>183</v>
      </c>
      <c r="E32" s="235" t="s">
        <v>1144</v>
      </c>
      <c r="F32" s="235" t="s">
        <v>132</v>
      </c>
      <c r="G32" s="236" t="n">
        <v>903000</v>
      </c>
    </row>
    <row r="33" customFormat="false" ht="15.75" hidden="false" customHeight="false" outlineLevel="0" collapsed="false">
      <c r="A33" s="233" t="n">
        <v>42463</v>
      </c>
      <c r="B33" s="239" t="n">
        <v>0.832638888888889</v>
      </c>
      <c r="C33" s="235" t="s">
        <v>9</v>
      </c>
      <c r="D33" s="235" t="s">
        <v>1145</v>
      </c>
      <c r="E33" s="235" t="s">
        <v>1140</v>
      </c>
      <c r="F33" s="235" t="s">
        <v>132</v>
      </c>
      <c r="G33" s="236" t="n">
        <v>455000</v>
      </c>
    </row>
    <row r="34" customFormat="false" ht="15.75" hidden="false" customHeight="false" outlineLevel="0" collapsed="false">
      <c r="A34" s="233" t="n">
        <v>42464</v>
      </c>
      <c r="B34" s="239" t="n">
        <v>0.701388888888889</v>
      </c>
      <c r="C34" s="235" t="s">
        <v>4</v>
      </c>
      <c r="D34" s="235" t="s">
        <v>183</v>
      </c>
      <c r="E34" s="235" t="s">
        <v>1146</v>
      </c>
      <c r="F34" s="235" t="s">
        <v>869</v>
      </c>
      <c r="G34" s="236" t="n">
        <v>599000</v>
      </c>
    </row>
    <row r="35" customFormat="false" ht="15.75" hidden="false" customHeight="false" outlineLevel="0" collapsed="false">
      <c r="A35" s="233" t="n">
        <v>42464</v>
      </c>
      <c r="B35" s="239" t="n">
        <v>0.705555555555556</v>
      </c>
      <c r="C35" s="235" t="s">
        <v>4</v>
      </c>
      <c r="D35" s="235" t="s">
        <v>183</v>
      </c>
      <c r="E35" s="235" t="s">
        <v>1144</v>
      </c>
      <c r="F35" s="235" t="s">
        <v>132</v>
      </c>
      <c r="G35" s="236" t="n">
        <v>599000</v>
      </c>
    </row>
    <row r="36" customFormat="false" ht="15.75" hidden="false" customHeight="false" outlineLevel="0" collapsed="false">
      <c r="A36" s="233" t="n">
        <v>42465</v>
      </c>
      <c r="B36" s="239" t="n">
        <v>0.70625</v>
      </c>
      <c r="C36" s="235" t="s">
        <v>4</v>
      </c>
      <c r="D36" s="235" t="s">
        <v>183</v>
      </c>
      <c r="E36" s="235" t="s">
        <v>1144</v>
      </c>
      <c r="F36" s="235" t="s">
        <v>132</v>
      </c>
      <c r="G36" s="236" t="n">
        <v>384000</v>
      </c>
    </row>
    <row r="37" customFormat="false" ht="15.75" hidden="false" customHeight="false" outlineLevel="0" collapsed="false">
      <c r="A37" s="233" t="n">
        <v>42466</v>
      </c>
      <c r="B37" s="239" t="n">
        <v>0.7</v>
      </c>
      <c r="C37" s="235" t="s">
        <v>4</v>
      </c>
      <c r="D37" s="235" t="s">
        <v>183</v>
      </c>
      <c r="E37" s="235" t="s">
        <v>1144</v>
      </c>
      <c r="F37" s="235" t="s">
        <v>869</v>
      </c>
      <c r="G37" s="236" t="n">
        <v>194000</v>
      </c>
    </row>
    <row r="38" customFormat="false" ht="15.75" hidden="false" customHeight="false" outlineLevel="0" collapsed="false">
      <c r="A38" s="233" t="n">
        <v>42467</v>
      </c>
      <c r="B38" s="239" t="n">
        <v>0.760416666666667</v>
      </c>
      <c r="C38" s="235" t="s">
        <v>4</v>
      </c>
      <c r="D38" s="235" t="s">
        <v>183</v>
      </c>
      <c r="E38" s="235" t="s">
        <v>1147</v>
      </c>
      <c r="F38" s="235" t="s">
        <v>869</v>
      </c>
      <c r="G38" s="236" t="n">
        <v>351000</v>
      </c>
    </row>
    <row r="39" customFormat="false" ht="15.75" hidden="false" customHeight="false" outlineLevel="0" collapsed="false">
      <c r="A39" s="233" t="n">
        <v>42469</v>
      </c>
      <c r="B39" s="239" t="n">
        <v>0.394444444444444</v>
      </c>
      <c r="C39" s="235" t="s">
        <v>4</v>
      </c>
      <c r="D39" s="235" t="s">
        <v>183</v>
      </c>
      <c r="E39" s="235" t="s">
        <v>1144</v>
      </c>
      <c r="F39" s="235" t="s">
        <v>869</v>
      </c>
      <c r="G39" s="236" t="n">
        <v>1123000</v>
      </c>
    </row>
    <row r="40" customFormat="false" ht="15.75" hidden="false" customHeight="false" outlineLevel="0" collapsed="false">
      <c r="A40" s="233" t="n">
        <v>42469</v>
      </c>
      <c r="B40" s="239" t="n">
        <v>0.413194444444444</v>
      </c>
      <c r="C40" s="235" t="s">
        <v>4</v>
      </c>
      <c r="D40" s="235" t="s">
        <v>183</v>
      </c>
      <c r="E40" s="235" t="s">
        <v>1144</v>
      </c>
      <c r="F40" s="235" t="s">
        <v>869</v>
      </c>
      <c r="G40" s="236" t="n">
        <v>1057000</v>
      </c>
    </row>
    <row r="41" customFormat="false" ht="15.75" hidden="false" customHeight="false" outlineLevel="0" collapsed="false">
      <c r="A41" s="233" t="n">
        <v>42469</v>
      </c>
      <c r="B41" s="239" t="n">
        <v>0.427083333333333</v>
      </c>
      <c r="C41" s="235" t="s">
        <v>9</v>
      </c>
      <c r="D41" s="235" t="s">
        <v>1136</v>
      </c>
      <c r="E41" s="235" t="s">
        <v>1142</v>
      </c>
      <c r="F41" s="235" t="s">
        <v>132</v>
      </c>
      <c r="G41" s="236" t="n">
        <v>332000</v>
      </c>
    </row>
    <row r="42" customFormat="false" ht="15.75" hidden="false" customHeight="false" outlineLevel="0" collapsed="false">
      <c r="A42" s="233" t="n">
        <v>42470</v>
      </c>
      <c r="B42" s="239" t="n">
        <v>0.394444444444444</v>
      </c>
      <c r="C42" s="235" t="s">
        <v>4</v>
      </c>
      <c r="D42" s="235" t="s">
        <v>183</v>
      </c>
      <c r="E42" s="235" t="s">
        <v>1144</v>
      </c>
      <c r="F42" s="235" t="s">
        <v>132</v>
      </c>
      <c r="G42" s="236" t="n">
        <v>1132000</v>
      </c>
    </row>
    <row r="43" customFormat="false" ht="15.75" hidden="false" customHeight="false" outlineLevel="0" collapsed="false">
      <c r="A43" s="233" t="n">
        <v>42470</v>
      </c>
      <c r="B43" s="239" t="n">
        <v>0.413194444444444</v>
      </c>
      <c r="C43" s="235" t="s">
        <v>4</v>
      </c>
      <c r="D43" s="235" t="s">
        <v>183</v>
      </c>
      <c r="E43" s="235" t="s">
        <v>1144</v>
      </c>
      <c r="F43" s="235" t="s">
        <v>132</v>
      </c>
      <c r="G43" s="236" t="n">
        <v>1101000</v>
      </c>
    </row>
    <row r="44" customFormat="false" ht="15.75" hidden="false" customHeight="false" outlineLevel="0" collapsed="false">
      <c r="A44" s="235"/>
      <c r="B44" s="235"/>
      <c r="C44" s="235"/>
      <c r="D44" s="235"/>
      <c r="E44" s="235"/>
      <c r="F44" s="235"/>
      <c r="G44" s="235"/>
    </row>
    <row r="45" customFormat="false" ht="15.75" hidden="false" customHeight="false" outlineLevel="0" collapsed="false">
      <c r="A45" s="235"/>
      <c r="B45" s="235"/>
      <c r="C45" s="235"/>
      <c r="D45" s="235"/>
      <c r="E45" s="235"/>
      <c r="F45" s="235"/>
      <c r="G45" s="235"/>
    </row>
    <row r="46" customFormat="false" ht="15.75" hidden="false" customHeight="false" outlineLevel="0" collapsed="false">
      <c r="A46" s="235"/>
      <c r="B46" s="235"/>
      <c r="C46" s="235"/>
      <c r="D46" s="235"/>
      <c r="E46" s="235"/>
      <c r="F46" s="235"/>
      <c r="G46" s="235"/>
    </row>
    <row r="47" customFormat="false" ht="15.75" hidden="false" customHeight="false" outlineLevel="0" collapsed="false">
      <c r="A47" s="235"/>
      <c r="B47" s="235"/>
      <c r="C47" s="235"/>
      <c r="D47" s="235"/>
      <c r="E47" s="235"/>
      <c r="F47" s="235"/>
      <c r="G47" s="235"/>
    </row>
    <row r="48" customFormat="false" ht="15.75" hidden="false" customHeight="false" outlineLevel="0" collapsed="false">
      <c r="A48" s="235"/>
      <c r="B48" s="235"/>
      <c r="C48" s="235"/>
      <c r="D48" s="235"/>
      <c r="E48" s="235"/>
      <c r="F48" s="235"/>
      <c r="G48" s="235"/>
    </row>
    <row r="49" customFormat="false" ht="15.75" hidden="false" customHeight="false" outlineLevel="0" collapsed="false">
      <c r="A49" s="235"/>
      <c r="B49" s="235"/>
      <c r="C49" s="235"/>
      <c r="D49" s="235"/>
      <c r="E49" s="235"/>
      <c r="F49" s="235"/>
      <c r="G49" s="235"/>
    </row>
    <row r="50" customFormat="false" ht="15.75" hidden="false" customHeight="false" outlineLevel="0" collapsed="false">
      <c r="A50" s="235"/>
      <c r="B50" s="235"/>
      <c r="C50" s="235"/>
      <c r="D50" s="235"/>
      <c r="E50" s="235"/>
      <c r="F50" s="235"/>
      <c r="G50" s="235"/>
    </row>
    <row r="51" customFormat="false" ht="15.75" hidden="false" customHeight="false" outlineLevel="0" collapsed="false">
      <c r="A51" s="235"/>
      <c r="B51" s="235"/>
      <c r="C51" s="235"/>
      <c r="D51" s="235"/>
      <c r="E51" s="235"/>
      <c r="F51" s="235"/>
      <c r="G51" s="235"/>
    </row>
    <row r="52" customFormat="false" ht="15.75" hidden="false" customHeight="false" outlineLevel="0" collapsed="false">
      <c r="A52" s="235"/>
      <c r="B52" s="235"/>
      <c r="C52" s="235"/>
      <c r="D52" s="235"/>
      <c r="E52" s="235"/>
      <c r="F52" s="235"/>
      <c r="G52" s="235"/>
    </row>
    <row r="53" customFormat="false" ht="15.75" hidden="false" customHeight="false" outlineLevel="0" collapsed="false">
      <c r="A53" s="235"/>
      <c r="B53" s="235"/>
      <c r="C53" s="235"/>
      <c r="D53" s="235"/>
      <c r="E53" s="235"/>
      <c r="F53" s="235"/>
      <c r="G53" s="235"/>
    </row>
    <row r="54" customFormat="false" ht="15.75" hidden="false" customHeight="false" outlineLevel="0" collapsed="false">
      <c r="A54" s="235"/>
      <c r="B54" s="235"/>
      <c r="C54" s="235"/>
      <c r="D54" s="235"/>
      <c r="E54" s="235"/>
      <c r="F54" s="235"/>
      <c r="G54" s="235"/>
    </row>
    <row r="55" customFormat="false" ht="15.75" hidden="false" customHeight="false" outlineLevel="0" collapsed="false">
      <c r="A55" s="235"/>
      <c r="B55" s="235"/>
      <c r="C55" s="235"/>
      <c r="D55" s="235"/>
      <c r="E55" s="235"/>
      <c r="F55" s="235"/>
      <c r="G55" s="235"/>
    </row>
    <row r="56" customFormat="false" ht="15.75" hidden="false" customHeight="false" outlineLevel="0" collapsed="false">
      <c r="A56" s="235"/>
      <c r="B56" s="235"/>
      <c r="C56" s="235"/>
      <c r="D56" s="235"/>
      <c r="E56" s="235"/>
      <c r="F56" s="235"/>
      <c r="G56" s="235"/>
    </row>
    <row r="57" customFormat="false" ht="15.75" hidden="false" customHeight="false" outlineLevel="0" collapsed="false">
      <c r="A57" s="235"/>
      <c r="B57" s="235"/>
      <c r="C57" s="235"/>
      <c r="D57" s="235"/>
      <c r="E57" s="235"/>
      <c r="F57" s="235"/>
      <c r="G57" s="235"/>
    </row>
    <row r="58" customFormat="false" ht="15.75" hidden="false" customHeight="false" outlineLevel="0" collapsed="false">
      <c r="A58" s="235"/>
      <c r="B58" s="235"/>
      <c r="C58" s="235"/>
      <c r="D58" s="235"/>
      <c r="E58" s="235"/>
      <c r="F58" s="235"/>
      <c r="G58" s="235"/>
    </row>
    <row r="59" customFormat="false" ht="15.75" hidden="false" customHeight="false" outlineLevel="0" collapsed="false">
      <c r="A59" s="235"/>
      <c r="B59" s="235"/>
      <c r="C59" s="235"/>
      <c r="D59" s="235"/>
      <c r="E59" s="235"/>
      <c r="F59" s="235"/>
      <c r="G59" s="235"/>
    </row>
    <row r="60" customFormat="false" ht="15.75" hidden="false" customHeight="false" outlineLevel="0" collapsed="false">
      <c r="A60" s="235"/>
      <c r="B60" s="235"/>
      <c r="C60" s="235"/>
      <c r="D60" s="235"/>
      <c r="E60" s="235"/>
      <c r="F60" s="235"/>
      <c r="G60" s="235"/>
    </row>
    <row r="61" customFormat="false" ht="15.75" hidden="false" customHeight="false" outlineLevel="0" collapsed="false">
      <c r="A61" s="235"/>
      <c r="B61" s="235"/>
      <c r="C61" s="235"/>
      <c r="D61" s="235"/>
      <c r="E61" s="235"/>
      <c r="F61" s="235"/>
      <c r="G61" s="235"/>
    </row>
    <row r="62" customFormat="false" ht="15.75" hidden="false" customHeight="false" outlineLevel="0" collapsed="false">
      <c r="A62" s="235"/>
      <c r="B62" s="235"/>
      <c r="C62" s="235"/>
      <c r="D62" s="235"/>
      <c r="E62" s="235"/>
      <c r="F62" s="235"/>
      <c r="G62" s="235"/>
    </row>
    <row r="63" customFormat="false" ht="15.75" hidden="false" customHeight="false" outlineLevel="0" collapsed="false">
      <c r="A63" s="235"/>
      <c r="B63" s="235"/>
      <c r="C63" s="235"/>
      <c r="D63" s="235"/>
      <c r="E63" s="235"/>
      <c r="F63" s="235"/>
      <c r="G63" s="235"/>
    </row>
    <row r="64" customFormat="false" ht="15.75" hidden="false" customHeight="false" outlineLevel="0" collapsed="false">
      <c r="A64" s="235"/>
      <c r="B64" s="235"/>
      <c r="C64" s="235"/>
      <c r="D64" s="235"/>
      <c r="E64" s="235"/>
      <c r="F64" s="235"/>
      <c r="G64" s="235"/>
    </row>
    <row r="65" customFormat="false" ht="15.75" hidden="false" customHeight="false" outlineLevel="0" collapsed="false">
      <c r="A65" s="235"/>
      <c r="B65" s="235"/>
      <c r="C65" s="235"/>
      <c r="D65" s="235"/>
      <c r="E65" s="235"/>
      <c r="F65" s="235"/>
      <c r="G65" s="235"/>
    </row>
    <row r="66" customFormat="false" ht="15.75" hidden="false" customHeight="false" outlineLevel="0" collapsed="false">
      <c r="A66" s="235"/>
      <c r="B66" s="235"/>
      <c r="C66" s="235"/>
      <c r="D66" s="235"/>
      <c r="E66" s="235"/>
      <c r="F66" s="235"/>
      <c r="G66" s="235"/>
    </row>
    <row r="67" customFormat="false" ht="15.75" hidden="false" customHeight="false" outlineLevel="0" collapsed="false">
      <c r="A67" s="235"/>
      <c r="B67" s="235"/>
      <c r="C67" s="235"/>
      <c r="D67" s="235"/>
      <c r="E67" s="235"/>
      <c r="F67" s="235"/>
      <c r="G67" s="235"/>
    </row>
    <row r="68" customFormat="false" ht="15.75" hidden="false" customHeight="false" outlineLevel="0" collapsed="false">
      <c r="A68" s="235"/>
      <c r="B68" s="235"/>
      <c r="C68" s="235"/>
      <c r="D68" s="235"/>
      <c r="E68" s="235"/>
      <c r="F68" s="235"/>
      <c r="G68" s="235"/>
    </row>
    <row r="69" customFormat="false" ht="15.75" hidden="false" customHeight="false" outlineLevel="0" collapsed="false">
      <c r="A69" s="235"/>
      <c r="B69" s="235"/>
      <c r="C69" s="235"/>
      <c r="D69" s="235"/>
      <c r="E69" s="235"/>
      <c r="F69" s="235"/>
      <c r="G69" s="235"/>
    </row>
    <row r="70" customFormat="false" ht="15.75" hidden="false" customHeight="false" outlineLevel="0" collapsed="false">
      <c r="A70" s="235"/>
      <c r="B70" s="235"/>
      <c r="C70" s="235"/>
      <c r="D70" s="235"/>
      <c r="E70" s="235"/>
      <c r="F70" s="235"/>
      <c r="G70" s="235"/>
    </row>
    <row r="71" customFormat="false" ht="15.75" hidden="false" customHeight="false" outlineLevel="0" collapsed="false">
      <c r="A71" s="235"/>
      <c r="B71" s="235"/>
      <c r="C71" s="235"/>
      <c r="D71" s="235"/>
      <c r="E71" s="235"/>
      <c r="F71" s="235"/>
      <c r="G71" s="235"/>
    </row>
    <row r="72" customFormat="false" ht="15.75" hidden="false" customHeight="false" outlineLevel="0" collapsed="false">
      <c r="A72" s="235"/>
      <c r="B72" s="235"/>
      <c r="C72" s="235"/>
      <c r="D72" s="235"/>
      <c r="E72" s="235"/>
      <c r="F72" s="235"/>
      <c r="G72" s="235"/>
    </row>
    <row r="73" customFormat="false" ht="15.75" hidden="false" customHeight="false" outlineLevel="0" collapsed="false">
      <c r="A73" s="235"/>
      <c r="B73" s="235"/>
      <c r="C73" s="235"/>
      <c r="D73" s="235"/>
      <c r="E73" s="235"/>
      <c r="F73" s="235"/>
      <c r="G73" s="235"/>
    </row>
    <row r="74" customFormat="false" ht="15.75" hidden="false" customHeight="false" outlineLevel="0" collapsed="false">
      <c r="A74" s="235"/>
      <c r="B74" s="235"/>
      <c r="C74" s="235"/>
      <c r="D74" s="235"/>
      <c r="E74" s="235"/>
      <c r="F74" s="235"/>
      <c r="G74" s="235"/>
    </row>
    <row r="75" customFormat="false" ht="15.75" hidden="false" customHeight="false" outlineLevel="0" collapsed="false">
      <c r="A75" s="235"/>
      <c r="B75" s="235"/>
      <c r="C75" s="235"/>
      <c r="D75" s="235"/>
      <c r="E75" s="235"/>
      <c r="F75" s="235"/>
      <c r="G75" s="235"/>
    </row>
    <row r="76" customFormat="false" ht="15.75" hidden="false" customHeight="false" outlineLevel="0" collapsed="false">
      <c r="A76" s="235"/>
      <c r="B76" s="235"/>
      <c r="C76" s="235"/>
      <c r="D76" s="235"/>
      <c r="E76" s="235"/>
      <c r="F76" s="235"/>
      <c r="G76" s="235"/>
    </row>
    <row r="77" customFormat="false" ht="15.75" hidden="false" customHeight="false" outlineLevel="0" collapsed="false">
      <c r="A77" s="235"/>
      <c r="B77" s="235"/>
      <c r="C77" s="235"/>
      <c r="D77" s="235"/>
      <c r="E77" s="235"/>
      <c r="F77" s="235"/>
      <c r="G77" s="235"/>
    </row>
    <row r="78" customFormat="false" ht="15.75" hidden="false" customHeight="false" outlineLevel="0" collapsed="false">
      <c r="A78" s="235"/>
      <c r="B78" s="235"/>
      <c r="C78" s="235"/>
      <c r="D78" s="235"/>
      <c r="E78" s="235"/>
      <c r="F78" s="235"/>
      <c r="G78" s="235"/>
    </row>
    <row r="79" customFormat="false" ht="15.75" hidden="false" customHeight="false" outlineLevel="0" collapsed="false">
      <c r="A79" s="235"/>
      <c r="B79" s="235"/>
      <c r="C79" s="235"/>
      <c r="D79" s="235"/>
      <c r="E79" s="235"/>
      <c r="F79" s="235"/>
      <c r="G79" s="235"/>
    </row>
    <row r="80" customFormat="false" ht="15.75" hidden="false" customHeight="false" outlineLevel="0" collapsed="false">
      <c r="A80" s="235"/>
      <c r="B80" s="235"/>
      <c r="C80" s="235"/>
      <c r="D80" s="235"/>
      <c r="E80" s="235"/>
      <c r="F80" s="235"/>
      <c r="G80" s="235"/>
    </row>
    <row r="81" customFormat="false" ht="15.75" hidden="false" customHeight="false" outlineLevel="0" collapsed="false">
      <c r="A81" s="235"/>
      <c r="B81" s="235"/>
      <c r="C81" s="235"/>
      <c r="D81" s="235"/>
      <c r="E81" s="235"/>
      <c r="F81" s="235"/>
      <c r="G81" s="235"/>
    </row>
    <row r="82" customFormat="false" ht="15.75" hidden="false" customHeight="false" outlineLevel="0" collapsed="false">
      <c r="A82" s="235"/>
      <c r="B82" s="235"/>
      <c r="C82" s="235"/>
      <c r="D82" s="235"/>
      <c r="E82" s="235"/>
      <c r="F82" s="235"/>
      <c r="G82" s="235"/>
    </row>
    <row r="83" customFormat="false" ht="15.75" hidden="false" customHeight="false" outlineLevel="0" collapsed="false">
      <c r="A83" s="235"/>
      <c r="B83" s="235"/>
      <c r="C83" s="235"/>
      <c r="D83" s="235"/>
      <c r="E83" s="235"/>
      <c r="F83" s="235"/>
      <c r="G83" s="235"/>
    </row>
    <row r="84" customFormat="false" ht="15.75" hidden="false" customHeight="false" outlineLevel="0" collapsed="false">
      <c r="A84" s="235"/>
      <c r="B84" s="235"/>
      <c r="C84" s="235"/>
      <c r="D84" s="235"/>
      <c r="E84" s="235"/>
      <c r="F84" s="235"/>
      <c r="G84" s="235"/>
    </row>
    <row r="85" customFormat="false" ht="15.75" hidden="false" customHeight="false" outlineLevel="0" collapsed="false">
      <c r="A85" s="235"/>
      <c r="B85" s="235"/>
      <c r="C85" s="235"/>
      <c r="D85" s="235"/>
      <c r="E85" s="235"/>
      <c r="F85" s="235"/>
      <c r="G85" s="235"/>
    </row>
    <row r="86" customFormat="false" ht="15.75" hidden="false" customHeight="false" outlineLevel="0" collapsed="false">
      <c r="A86" s="235"/>
      <c r="B86" s="235"/>
      <c r="C86" s="235"/>
      <c r="D86" s="235"/>
      <c r="E86" s="235"/>
      <c r="F86" s="235"/>
      <c r="G86" s="235"/>
    </row>
    <row r="87" customFormat="false" ht="15.75" hidden="false" customHeight="false" outlineLevel="0" collapsed="false">
      <c r="A87" s="235"/>
      <c r="B87" s="235"/>
      <c r="C87" s="235"/>
      <c r="D87" s="235"/>
      <c r="E87" s="235"/>
      <c r="F87" s="235"/>
      <c r="G87" s="235"/>
    </row>
    <row r="88" customFormat="false" ht="15.75" hidden="false" customHeight="false" outlineLevel="0" collapsed="false">
      <c r="A88" s="235"/>
      <c r="B88" s="235"/>
      <c r="C88" s="235"/>
      <c r="D88" s="235"/>
      <c r="E88" s="235"/>
      <c r="F88" s="235"/>
      <c r="G88" s="235"/>
    </row>
    <row r="89" customFormat="false" ht="15.75" hidden="false" customHeight="false" outlineLevel="0" collapsed="false">
      <c r="A89" s="235"/>
      <c r="B89" s="235"/>
      <c r="C89" s="235"/>
      <c r="D89" s="235"/>
      <c r="E89" s="235"/>
      <c r="F89" s="235"/>
      <c r="G89" s="235"/>
    </row>
    <row r="90" customFormat="false" ht="15.75" hidden="false" customHeight="false" outlineLevel="0" collapsed="false">
      <c r="A90" s="235"/>
      <c r="B90" s="235"/>
      <c r="C90" s="235"/>
      <c r="D90" s="235"/>
      <c r="E90" s="235"/>
      <c r="F90" s="235"/>
      <c r="G90" s="235"/>
    </row>
    <row r="91" customFormat="false" ht="15.75" hidden="false" customHeight="false" outlineLevel="0" collapsed="false">
      <c r="A91" s="235"/>
      <c r="B91" s="235"/>
      <c r="C91" s="235"/>
      <c r="D91" s="235"/>
      <c r="E91" s="235"/>
      <c r="F91" s="235"/>
      <c r="G91" s="235"/>
    </row>
    <row r="92" customFormat="false" ht="15.75" hidden="false" customHeight="false" outlineLevel="0" collapsed="false">
      <c r="A92" s="235"/>
      <c r="B92" s="235"/>
      <c r="C92" s="235"/>
      <c r="D92" s="235"/>
      <c r="E92" s="235"/>
      <c r="F92" s="235"/>
      <c r="G92" s="235"/>
    </row>
    <row r="93" customFormat="false" ht="15.75" hidden="false" customHeight="false" outlineLevel="0" collapsed="false">
      <c r="A93" s="235"/>
      <c r="B93" s="235"/>
      <c r="C93" s="235"/>
      <c r="D93" s="235"/>
      <c r="E93" s="235"/>
      <c r="F93" s="235"/>
      <c r="G93" s="235"/>
    </row>
    <row r="94" customFormat="false" ht="15.75" hidden="false" customHeight="false" outlineLevel="0" collapsed="false">
      <c r="A94" s="235"/>
      <c r="B94" s="235"/>
      <c r="C94" s="235"/>
      <c r="D94" s="235"/>
      <c r="E94" s="235"/>
      <c r="F94" s="235"/>
      <c r="G94" s="235"/>
    </row>
    <row r="95" customFormat="false" ht="15.75" hidden="false" customHeight="false" outlineLevel="0" collapsed="false">
      <c r="A95" s="235"/>
      <c r="B95" s="235"/>
      <c r="C95" s="235"/>
      <c r="D95" s="235"/>
      <c r="E95" s="235"/>
      <c r="F95" s="235"/>
      <c r="G95" s="235"/>
    </row>
    <row r="96" customFormat="false" ht="15.75" hidden="false" customHeight="false" outlineLevel="0" collapsed="false">
      <c r="A96" s="235"/>
      <c r="B96" s="235"/>
      <c r="C96" s="235"/>
      <c r="D96" s="235"/>
      <c r="E96" s="235"/>
      <c r="F96" s="235"/>
      <c r="G96" s="235"/>
    </row>
    <row r="97" customFormat="false" ht="15.75" hidden="false" customHeight="false" outlineLevel="0" collapsed="false">
      <c r="A97" s="235"/>
      <c r="B97" s="235"/>
      <c r="C97" s="235"/>
      <c r="D97" s="235"/>
      <c r="E97" s="235"/>
      <c r="F97" s="235"/>
      <c r="G97" s="235"/>
    </row>
    <row r="98" customFormat="false" ht="15.75" hidden="false" customHeight="false" outlineLevel="0" collapsed="false">
      <c r="A98" s="235"/>
      <c r="B98" s="235"/>
      <c r="C98" s="235"/>
      <c r="D98" s="235"/>
      <c r="E98" s="235"/>
      <c r="F98" s="235"/>
      <c r="G98" s="235"/>
    </row>
    <row r="99" customFormat="false" ht="15.75" hidden="false" customHeight="false" outlineLevel="0" collapsed="false">
      <c r="A99" s="235"/>
      <c r="B99" s="235"/>
      <c r="C99" s="235"/>
      <c r="D99" s="235"/>
      <c r="E99" s="235"/>
      <c r="F99" s="235"/>
      <c r="G99" s="235"/>
    </row>
    <row r="100" customFormat="false" ht="15.75" hidden="false" customHeight="false" outlineLevel="0" collapsed="false">
      <c r="A100" s="235"/>
      <c r="B100" s="235"/>
      <c r="C100" s="235"/>
      <c r="D100" s="235"/>
      <c r="E100" s="235"/>
      <c r="F100" s="235"/>
      <c r="G100" s="235"/>
    </row>
    <row r="101" customFormat="false" ht="15.75" hidden="false" customHeight="false" outlineLevel="0" collapsed="false">
      <c r="A101" s="235"/>
      <c r="B101" s="235"/>
      <c r="C101" s="235"/>
      <c r="D101" s="235"/>
      <c r="E101" s="235"/>
      <c r="F101" s="235"/>
      <c r="G101" s="235"/>
    </row>
    <row r="102" customFormat="false" ht="15.75" hidden="false" customHeight="false" outlineLevel="0" collapsed="false">
      <c r="A102" s="235"/>
      <c r="B102" s="235"/>
      <c r="C102" s="235"/>
      <c r="D102" s="235"/>
      <c r="E102" s="235"/>
      <c r="F102" s="235"/>
      <c r="G102" s="235"/>
    </row>
    <row r="103" customFormat="false" ht="15.75" hidden="false" customHeight="false" outlineLevel="0" collapsed="false">
      <c r="A103" s="235"/>
      <c r="B103" s="235"/>
      <c r="C103" s="235"/>
      <c r="D103" s="235"/>
      <c r="E103" s="235"/>
      <c r="F103" s="235"/>
      <c r="G103" s="235"/>
    </row>
    <row r="104" customFormat="false" ht="15.75" hidden="false" customHeight="false" outlineLevel="0" collapsed="false">
      <c r="A104" s="235"/>
      <c r="B104" s="235"/>
      <c r="C104" s="235"/>
      <c r="D104" s="235"/>
      <c r="E104" s="235"/>
      <c r="F104" s="235"/>
      <c r="G104" s="235"/>
    </row>
    <row r="105" customFormat="false" ht="15.75" hidden="false" customHeight="false" outlineLevel="0" collapsed="false">
      <c r="A105" s="235"/>
      <c r="B105" s="235"/>
      <c r="C105" s="235"/>
      <c r="D105" s="235"/>
      <c r="E105" s="235"/>
      <c r="F105" s="235"/>
      <c r="G105" s="235"/>
    </row>
    <row r="106" customFormat="false" ht="15.75" hidden="false" customHeight="false" outlineLevel="0" collapsed="false">
      <c r="A106" s="235"/>
      <c r="B106" s="235"/>
      <c r="C106" s="235"/>
      <c r="D106" s="235"/>
      <c r="E106" s="235"/>
      <c r="F106" s="235"/>
      <c r="G106" s="235"/>
    </row>
    <row r="107" customFormat="false" ht="15.75" hidden="false" customHeight="false" outlineLevel="0" collapsed="false">
      <c r="A107" s="235"/>
      <c r="B107" s="235"/>
      <c r="C107" s="235"/>
      <c r="D107" s="235"/>
      <c r="E107" s="235"/>
      <c r="F107" s="235"/>
      <c r="G107" s="235"/>
    </row>
    <row r="108" customFormat="false" ht="15.75" hidden="false" customHeight="false" outlineLevel="0" collapsed="false">
      <c r="A108" s="235"/>
      <c r="B108" s="235"/>
      <c r="C108" s="235"/>
      <c r="D108" s="235"/>
      <c r="E108" s="235"/>
      <c r="F108" s="235"/>
      <c r="G108" s="235"/>
    </row>
    <row r="109" customFormat="false" ht="15.75" hidden="false" customHeight="false" outlineLevel="0" collapsed="false">
      <c r="A109" s="235"/>
      <c r="B109" s="235"/>
      <c r="C109" s="235"/>
      <c r="D109" s="235"/>
      <c r="E109" s="235"/>
      <c r="F109" s="235"/>
      <c r="G109" s="235"/>
    </row>
    <row r="110" customFormat="false" ht="15.75" hidden="false" customHeight="false" outlineLevel="0" collapsed="false">
      <c r="A110" s="235"/>
      <c r="B110" s="235"/>
      <c r="C110" s="235"/>
      <c r="D110" s="235"/>
      <c r="E110" s="235"/>
      <c r="F110" s="235"/>
      <c r="G110" s="235"/>
    </row>
    <row r="111" customFormat="false" ht="15.75" hidden="false" customHeight="false" outlineLevel="0" collapsed="false">
      <c r="A111" s="235"/>
      <c r="B111" s="235"/>
      <c r="C111" s="235"/>
      <c r="D111" s="235"/>
      <c r="E111" s="235"/>
      <c r="F111" s="235"/>
      <c r="G111" s="235"/>
    </row>
    <row r="112" customFormat="false" ht="15.75" hidden="false" customHeight="false" outlineLevel="0" collapsed="false">
      <c r="A112" s="235"/>
      <c r="B112" s="235"/>
      <c r="C112" s="235"/>
      <c r="D112" s="235"/>
      <c r="E112" s="235"/>
      <c r="F112" s="235"/>
      <c r="G112" s="235"/>
    </row>
    <row r="113" customFormat="false" ht="15.75" hidden="false" customHeight="false" outlineLevel="0" collapsed="false">
      <c r="A113" s="235"/>
      <c r="B113" s="235"/>
      <c r="C113" s="235"/>
      <c r="D113" s="235"/>
      <c r="E113" s="235"/>
      <c r="F113" s="235"/>
      <c r="G113" s="235"/>
    </row>
    <row r="114" customFormat="false" ht="15.75" hidden="false" customHeight="false" outlineLevel="0" collapsed="false">
      <c r="A114" s="235"/>
      <c r="B114" s="235"/>
      <c r="C114" s="235"/>
      <c r="D114" s="235"/>
      <c r="E114" s="235"/>
      <c r="F114" s="235"/>
      <c r="G114" s="235"/>
    </row>
    <row r="115" customFormat="false" ht="15.75" hidden="false" customHeight="false" outlineLevel="0" collapsed="false">
      <c r="A115" s="235"/>
      <c r="B115" s="235"/>
      <c r="C115" s="235"/>
      <c r="D115" s="235"/>
      <c r="E115" s="235"/>
      <c r="F115" s="235"/>
      <c r="G115" s="235"/>
    </row>
    <row r="116" customFormat="false" ht="15.75" hidden="false" customHeight="false" outlineLevel="0" collapsed="false">
      <c r="A116" s="235"/>
      <c r="B116" s="235"/>
      <c r="C116" s="235"/>
      <c r="D116" s="235"/>
      <c r="E116" s="235"/>
      <c r="F116" s="235"/>
      <c r="G116" s="235"/>
    </row>
    <row r="117" customFormat="false" ht="15.75" hidden="false" customHeight="false" outlineLevel="0" collapsed="false">
      <c r="A117" s="235"/>
      <c r="B117" s="235"/>
      <c r="C117" s="235"/>
      <c r="D117" s="235"/>
      <c r="E117" s="235"/>
      <c r="F117" s="235"/>
      <c r="G117" s="235"/>
    </row>
    <row r="118" customFormat="false" ht="15.75" hidden="false" customHeight="false" outlineLevel="0" collapsed="false">
      <c r="A118" s="235"/>
      <c r="B118" s="235"/>
      <c r="C118" s="235"/>
      <c r="D118" s="235"/>
      <c r="E118" s="235"/>
      <c r="F118" s="235"/>
      <c r="G118" s="235"/>
    </row>
    <row r="119" customFormat="false" ht="15.75" hidden="false" customHeight="false" outlineLevel="0" collapsed="false">
      <c r="A119" s="235"/>
      <c r="B119" s="235"/>
      <c r="C119" s="235"/>
      <c r="D119" s="235"/>
      <c r="E119" s="235"/>
      <c r="F119" s="235"/>
      <c r="G119" s="235"/>
    </row>
    <row r="120" customFormat="false" ht="15.75" hidden="false" customHeight="false" outlineLevel="0" collapsed="false">
      <c r="A120" s="235"/>
      <c r="B120" s="235"/>
      <c r="C120" s="235"/>
      <c r="D120" s="235"/>
      <c r="E120" s="235"/>
      <c r="F120" s="235"/>
      <c r="G120" s="235"/>
    </row>
    <row r="121" customFormat="false" ht="15.75" hidden="false" customHeight="false" outlineLevel="0" collapsed="false">
      <c r="A121" s="235"/>
      <c r="B121" s="235"/>
      <c r="C121" s="235"/>
      <c r="D121" s="235"/>
      <c r="E121" s="235"/>
      <c r="F121" s="235"/>
      <c r="G121" s="235"/>
    </row>
    <row r="122" customFormat="false" ht="15.75" hidden="false" customHeight="false" outlineLevel="0" collapsed="false">
      <c r="A122" s="235"/>
      <c r="B122" s="235"/>
      <c r="C122" s="235"/>
      <c r="D122" s="235"/>
      <c r="E122" s="235"/>
      <c r="F122" s="235"/>
      <c r="G122" s="235"/>
    </row>
    <row r="123" customFormat="false" ht="15.75" hidden="false" customHeight="false" outlineLevel="0" collapsed="false">
      <c r="A123" s="235"/>
      <c r="B123" s="235"/>
      <c r="C123" s="235"/>
      <c r="D123" s="235"/>
      <c r="E123" s="235"/>
      <c r="F123" s="235"/>
      <c r="G123" s="235"/>
    </row>
    <row r="124" customFormat="false" ht="15.75" hidden="false" customHeight="false" outlineLevel="0" collapsed="false">
      <c r="A124" s="235"/>
      <c r="B124" s="235"/>
      <c r="C124" s="235"/>
      <c r="D124" s="235"/>
      <c r="E124" s="235"/>
      <c r="F124" s="235"/>
      <c r="G124" s="235"/>
    </row>
    <row r="125" customFormat="false" ht="15.75" hidden="false" customHeight="false" outlineLevel="0" collapsed="false">
      <c r="A125" s="235"/>
      <c r="B125" s="235"/>
      <c r="C125" s="235"/>
      <c r="D125" s="235"/>
      <c r="E125" s="235"/>
      <c r="F125" s="235"/>
      <c r="G125" s="235"/>
    </row>
    <row r="126" customFormat="false" ht="15.75" hidden="false" customHeight="false" outlineLevel="0" collapsed="false">
      <c r="A126" s="235"/>
      <c r="B126" s="235"/>
      <c r="C126" s="235"/>
      <c r="D126" s="235"/>
      <c r="E126" s="235"/>
      <c r="F126" s="235"/>
      <c r="G126" s="235"/>
    </row>
    <row r="127" customFormat="false" ht="15.75" hidden="false" customHeight="false" outlineLevel="0" collapsed="false">
      <c r="A127" s="235"/>
      <c r="B127" s="235"/>
      <c r="C127" s="235"/>
      <c r="D127" s="235"/>
      <c r="E127" s="235"/>
      <c r="F127" s="235"/>
      <c r="G127" s="235"/>
    </row>
    <row r="128" customFormat="false" ht="15.75" hidden="false" customHeight="false" outlineLevel="0" collapsed="false">
      <c r="A128" s="235"/>
      <c r="B128" s="235"/>
      <c r="C128" s="235"/>
      <c r="D128" s="235"/>
      <c r="E128" s="235"/>
      <c r="F128" s="235"/>
      <c r="G128" s="235"/>
    </row>
    <row r="129" customFormat="false" ht="15.75" hidden="false" customHeight="false" outlineLevel="0" collapsed="false">
      <c r="A129" s="235"/>
      <c r="B129" s="235"/>
      <c r="C129" s="235"/>
      <c r="D129" s="235"/>
      <c r="E129" s="235"/>
      <c r="F129" s="235"/>
      <c r="G129" s="235"/>
    </row>
    <row r="130" customFormat="false" ht="15.75" hidden="false" customHeight="false" outlineLevel="0" collapsed="false">
      <c r="A130" s="235"/>
      <c r="B130" s="235"/>
      <c r="C130" s="235"/>
      <c r="D130" s="235"/>
      <c r="E130" s="235"/>
      <c r="F130" s="235"/>
      <c r="G130" s="235"/>
    </row>
    <row r="131" customFormat="false" ht="15.75" hidden="false" customHeight="false" outlineLevel="0" collapsed="false">
      <c r="A131" s="235"/>
      <c r="B131" s="235"/>
      <c r="C131" s="235"/>
      <c r="D131" s="235"/>
      <c r="E131" s="235"/>
      <c r="F131" s="235"/>
      <c r="G131" s="235"/>
    </row>
    <row r="132" customFormat="false" ht="15.75" hidden="false" customHeight="false" outlineLevel="0" collapsed="false">
      <c r="A132" s="235"/>
      <c r="B132" s="235"/>
      <c r="C132" s="235"/>
      <c r="D132" s="235"/>
      <c r="E132" s="235"/>
      <c r="F132" s="235"/>
      <c r="G132" s="235"/>
    </row>
    <row r="133" customFormat="false" ht="15.75" hidden="false" customHeight="false" outlineLevel="0" collapsed="false">
      <c r="A133" s="235"/>
      <c r="B133" s="235"/>
      <c r="C133" s="235"/>
      <c r="D133" s="235"/>
      <c r="E133" s="235"/>
      <c r="F133" s="235"/>
      <c r="G133" s="235"/>
    </row>
    <row r="134" customFormat="false" ht="15.75" hidden="false" customHeight="false" outlineLevel="0" collapsed="false">
      <c r="A134" s="235"/>
      <c r="B134" s="235"/>
      <c r="C134" s="235"/>
      <c r="D134" s="235"/>
      <c r="E134" s="235"/>
      <c r="F134" s="235"/>
      <c r="G134" s="235"/>
    </row>
    <row r="135" customFormat="false" ht="15.75" hidden="false" customHeight="false" outlineLevel="0" collapsed="false">
      <c r="A135" s="235"/>
      <c r="B135" s="235"/>
      <c r="C135" s="235"/>
      <c r="D135" s="235"/>
      <c r="E135" s="235"/>
      <c r="F135" s="235"/>
      <c r="G135" s="235"/>
    </row>
    <row r="136" customFormat="false" ht="15.75" hidden="false" customHeight="false" outlineLevel="0" collapsed="false">
      <c r="A136" s="235"/>
      <c r="B136" s="235"/>
      <c r="C136" s="235"/>
      <c r="D136" s="235"/>
      <c r="E136" s="235"/>
      <c r="F136" s="235"/>
      <c r="G136" s="235"/>
    </row>
    <row r="137" customFormat="false" ht="15.75" hidden="false" customHeight="false" outlineLevel="0" collapsed="false">
      <c r="A137" s="235"/>
      <c r="B137" s="235"/>
      <c r="C137" s="235"/>
      <c r="D137" s="235"/>
      <c r="E137" s="235"/>
      <c r="F137" s="235"/>
      <c r="G137" s="235"/>
    </row>
    <row r="138" customFormat="false" ht="15.75" hidden="false" customHeight="false" outlineLevel="0" collapsed="false">
      <c r="A138" s="235"/>
      <c r="B138" s="235"/>
      <c r="C138" s="235"/>
      <c r="D138" s="235"/>
      <c r="E138" s="235"/>
      <c r="F138" s="235"/>
      <c r="G138" s="235"/>
    </row>
    <row r="139" customFormat="false" ht="15.75" hidden="false" customHeight="false" outlineLevel="0" collapsed="false">
      <c r="A139" s="235"/>
      <c r="B139" s="235"/>
      <c r="C139" s="235"/>
      <c r="D139" s="235"/>
      <c r="E139" s="235"/>
      <c r="F139" s="235"/>
      <c r="G139" s="235"/>
    </row>
    <row r="140" customFormat="false" ht="15.75" hidden="false" customHeight="false" outlineLevel="0" collapsed="false">
      <c r="A140" s="235"/>
      <c r="B140" s="235"/>
      <c r="C140" s="235"/>
      <c r="D140" s="235"/>
      <c r="E140" s="235"/>
      <c r="F140" s="235"/>
      <c r="G140" s="235"/>
    </row>
    <row r="141" customFormat="false" ht="15.75" hidden="false" customHeight="false" outlineLevel="0" collapsed="false">
      <c r="A141" s="235"/>
      <c r="B141" s="235"/>
      <c r="C141" s="235"/>
      <c r="D141" s="235"/>
      <c r="E141" s="235"/>
      <c r="F141" s="235"/>
      <c r="G141" s="235"/>
    </row>
    <row r="142" customFormat="false" ht="15.75" hidden="false" customHeight="false" outlineLevel="0" collapsed="false">
      <c r="A142" s="235"/>
      <c r="B142" s="235"/>
      <c r="C142" s="235"/>
      <c r="D142" s="235"/>
      <c r="E142" s="235"/>
      <c r="F142" s="235"/>
      <c r="G142" s="235"/>
    </row>
    <row r="143" customFormat="false" ht="15.75" hidden="false" customHeight="false" outlineLevel="0" collapsed="false">
      <c r="A143" s="235"/>
      <c r="B143" s="235"/>
      <c r="C143" s="235"/>
      <c r="D143" s="235"/>
      <c r="E143" s="235"/>
      <c r="F143" s="235"/>
      <c r="G143" s="235"/>
    </row>
    <row r="144" customFormat="false" ht="15.75" hidden="false" customHeight="false" outlineLevel="0" collapsed="false">
      <c r="A144" s="235"/>
      <c r="B144" s="235"/>
      <c r="C144" s="235"/>
      <c r="D144" s="235"/>
      <c r="E144" s="235"/>
      <c r="F144" s="235"/>
      <c r="G144" s="235"/>
    </row>
    <row r="145" customFormat="false" ht="15.75" hidden="false" customHeight="false" outlineLevel="0" collapsed="false">
      <c r="A145" s="235"/>
      <c r="B145" s="235"/>
      <c r="C145" s="235"/>
      <c r="D145" s="235"/>
      <c r="E145" s="235"/>
      <c r="F145" s="235"/>
      <c r="G145" s="235"/>
    </row>
    <row r="146" customFormat="false" ht="15.75" hidden="false" customHeight="false" outlineLevel="0" collapsed="false">
      <c r="A146" s="235"/>
      <c r="B146" s="235"/>
      <c r="C146" s="235"/>
      <c r="D146" s="235"/>
      <c r="E146" s="235"/>
      <c r="F146" s="235"/>
      <c r="G146" s="235"/>
    </row>
    <row r="147" customFormat="false" ht="15.75" hidden="false" customHeight="false" outlineLevel="0" collapsed="false">
      <c r="A147" s="235"/>
      <c r="B147" s="235"/>
      <c r="C147" s="235"/>
      <c r="D147" s="235"/>
      <c r="E147" s="235"/>
      <c r="F147" s="235"/>
      <c r="G147" s="235"/>
    </row>
    <row r="148" customFormat="false" ht="15.75" hidden="false" customHeight="false" outlineLevel="0" collapsed="false">
      <c r="A148" s="235"/>
      <c r="B148" s="235"/>
      <c r="C148" s="235"/>
      <c r="D148" s="235"/>
      <c r="E148" s="235"/>
      <c r="F148" s="235"/>
      <c r="G148" s="235"/>
    </row>
    <row r="149" customFormat="false" ht="15.75" hidden="false" customHeight="false" outlineLevel="0" collapsed="false">
      <c r="A149" s="235"/>
      <c r="B149" s="235"/>
      <c r="C149" s="235"/>
      <c r="D149" s="235"/>
      <c r="E149" s="235"/>
      <c r="F149" s="235"/>
      <c r="G149" s="235"/>
    </row>
    <row r="150" customFormat="false" ht="15.75" hidden="false" customHeight="false" outlineLevel="0" collapsed="false">
      <c r="A150" s="235"/>
      <c r="B150" s="235"/>
      <c r="C150" s="235"/>
      <c r="D150" s="235"/>
      <c r="E150" s="235"/>
      <c r="F150" s="235"/>
      <c r="G150" s="235"/>
    </row>
    <row r="151" customFormat="false" ht="15.75" hidden="false" customHeight="false" outlineLevel="0" collapsed="false">
      <c r="A151" s="235"/>
      <c r="B151" s="235"/>
      <c r="C151" s="235"/>
      <c r="D151" s="235"/>
      <c r="E151" s="235"/>
      <c r="F151" s="235"/>
      <c r="G151" s="235"/>
    </row>
    <row r="152" customFormat="false" ht="15.75" hidden="false" customHeight="false" outlineLevel="0" collapsed="false">
      <c r="A152" s="235"/>
      <c r="B152" s="235"/>
      <c r="C152" s="235"/>
      <c r="D152" s="235"/>
      <c r="E152" s="235"/>
      <c r="F152" s="235"/>
      <c r="G152" s="235"/>
    </row>
    <row r="153" customFormat="false" ht="15.75" hidden="false" customHeight="false" outlineLevel="0" collapsed="false">
      <c r="A153" s="235"/>
      <c r="B153" s="235"/>
      <c r="C153" s="235"/>
      <c r="D153" s="235"/>
      <c r="E153" s="235"/>
      <c r="F153" s="235"/>
      <c r="G153" s="235"/>
    </row>
    <row r="154" customFormat="false" ht="15.75" hidden="false" customHeight="false" outlineLevel="0" collapsed="false">
      <c r="A154" s="235"/>
      <c r="B154" s="235"/>
      <c r="C154" s="235"/>
      <c r="D154" s="235"/>
      <c r="E154" s="235"/>
      <c r="F154" s="235"/>
      <c r="G154" s="235"/>
    </row>
    <row r="155" customFormat="false" ht="15.75" hidden="false" customHeight="false" outlineLevel="0" collapsed="false">
      <c r="A155" s="235"/>
      <c r="B155" s="235"/>
      <c r="C155" s="235"/>
      <c r="D155" s="235"/>
      <c r="E155" s="235"/>
      <c r="F155" s="235"/>
      <c r="G155" s="235"/>
    </row>
    <row r="156" customFormat="false" ht="15.75" hidden="false" customHeight="false" outlineLevel="0" collapsed="false">
      <c r="A156" s="235"/>
      <c r="B156" s="235"/>
      <c r="C156" s="235"/>
      <c r="D156" s="235"/>
      <c r="E156" s="235"/>
      <c r="F156" s="235"/>
      <c r="G156" s="235"/>
    </row>
    <row r="157" customFormat="false" ht="15.75" hidden="false" customHeight="false" outlineLevel="0" collapsed="false">
      <c r="A157" s="235"/>
      <c r="B157" s="235"/>
      <c r="C157" s="235"/>
      <c r="D157" s="235"/>
      <c r="E157" s="235"/>
      <c r="F157" s="235"/>
      <c r="G157" s="235"/>
    </row>
    <row r="158" customFormat="false" ht="15.75" hidden="false" customHeight="false" outlineLevel="0" collapsed="false">
      <c r="A158" s="235"/>
      <c r="B158" s="235"/>
      <c r="C158" s="235"/>
      <c r="D158" s="235"/>
      <c r="E158" s="235"/>
      <c r="F158" s="235"/>
      <c r="G158" s="235"/>
    </row>
    <row r="159" customFormat="false" ht="15.75" hidden="false" customHeight="false" outlineLevel="0" collapsed="false">
      <c r="A159" s="235"/>
      <c r="B159" s="235"/>
      <c r="C159" s="235"/>
      <c r="D159" s="235"/>
      <c r="E159" s="235"/>
      <c r="F159" s="235"/>
      <c r="G159" s="235"/>
    </row>
    <row r="160" customFormat="false" ht="15.75" hidden="false" customHeight="false" outlineLevel="0" collapsed="false">
      <c r="A160" s="235"/>
      <c r="B160" s="235"/>
      <c r="C160" s="235"/>
      <c r="D160" s="235"/>
      <c r="E160" s="235"/>
      <c r="F160" s="235"/>
      <c r="G160" s="235"/>
    </row>
    <row r="161" customFormat="false" ht="15.75" hidden="false" customHeight="false" outlineLevel="0" collapsed="false">
      <c r="A161" s="235"/>
      <c r="B161" s="235"/>
      <c r="C161" s="235"/>
      <c r="D161" s="235"/>
      <c r="E161" s="235"/>
      <c r="F161" s="235"/>
      <c r="G161" s="235"/>
    </row>
    <row r="162" customFormat="false" ht="15.75" hidden="false" customHeight="false" outlineLevel="0" collapsed="false">
      <c r="A162" s="235"/>
      <c r="B162" s="235"/>
      <c r="C162" s="235"/>
      <c r="D162" s="235"/>
      <c r="E162" s="235"/>
      <c r="F162" s="235"/>
      <c r="G162" s="235"/>
    </row>
    <row r="163" customFormat="false" ht="15.75" hidden="false" customHeight="false" outlineLevel="0" collapsed="false">
      <c r="A163" s="235"/>
      <c r="B163" s="235"/>
      <c r="C163" s="235"/>
      <c r="D163" s="235"/>
      <c r="E163" s="235"/>
      <c r="F163" s="235"/>
      <c r="G163" s="235"/>
    </row>
    <row r="164" customFormat="false" ht="15.75" hidden="false" customHeight="false" outlineLevel="0" collapsed="false">
      <c r="A164" s="235"/>
      <c r="B164" s="235"/>
      <c r="C164" s="235"/>
      <c r="D164" s="235"/>
      <c r="E164" s="235"/>
      <c r="F164" s="235"/>
      <c r="G164" s="235"/>
    </row>
    <row r="165" customFormat="false" ht="15.75" hidden="false" customHeight="false" outlineLevel="0" collapsed="false">
      <c r="A165" s="235"/>
      <c r="B165" s="235"/>
      <c r="C165" s="235"/>
      <c r="D165" s="235"/>
      <c r="E165" s="235"/>
      <c r="F165" s="235"/>
      <c r="G165" s="235"/>
    </row>
    <row r="166" customFormat="false" ht="15.75" hidden="false" customHeight="false" outlineLevel="0" collapsed="false">
      <c r="A166" s="235"/>
      <c r="B166" s="235"/>
      <c r="C166" s="235"/>
      <c r="D166" s="235"/>
      <c r="E166" s="235"/>
      <c r="F166" s="235"/>
      <c r="G166" s="235"/>
    </row>
    <row r="167" customFormat="false" ht="15.75" hidden="false" customHeight="false" outlineLevel="0" collapsed="false">
      <c r="A167" s="235"/>
      <c r="B167" s="235"/>
      <c r="C167" s="235"/>
      <c r="D167" s="235"/>
      <c r="E167" s="235"/>
      <c r="F167" s="235"/>
      <c r="G167" s="235"/>
    </row>
    <row r="168" customFormat="false" ht="15.75" hidden="false" customHeight="false" outlineLevel="0" collapsed="false">
      <c r="A168" s="235"/>
      <c r="B168" s="235"/>
      <c r="C168" s="235"/>
      <c r="D168" s="235"/>
      <c r="E168" s="235"/>
      <c r="F168" s="235"/>
      <c r="G168" s="235"/>
    </row>
    <row r="169" customFormat="false" ht="15.75" hidden="false" customHeight="false" outlineLevel="0" collapsed="false">
      <c r="A169" s="235"/>
      <c r="B169" s="235"/>
      <c r="C169" s="235"/>
      <c r="D169" s="235"/>
      <c r="E169" s="235"/>
      <c r="F169" s="235"/>
      <c r="G169" s="235"/>
    </row>
    <row r="170" customFormat="false" ht="15.75" hidden="false" customHeight="false" outlineLevel="0" collapsed="false">
      <c r="A170" s="235"/>
      <c r="B170" s="235"/>
      <c r="C170" s="235"/>
      <c r="D170" s="235"/>
      <c r="E170" s="235"/>
      <c r="F170" s="235"/>
      <c r="G170" s="235"/>
    </row>
    <row r="171" customFormat="false" ht="15.75" hidden="false" customHeight="false" outlineLevel="0" collapsed="false">
      <c r="A171" s="235"/>
      <c r="B171" s="235"/>
      <c r="C171" s="235"/>
      <c r="D171" s="235"/>
      <c r="E171" s="235"/>
      <c r="F171" s="235"/>
      <c r="G171" s="235"/>
    </row>
    <row r="172" customFormat="false" ht="15.75" hidden="false" customHeight="false" outlineLevel="0" collapsed="false">
      <c r="A172" s="235"/>
      <c r="B172" s="235"/>
      <c r="C172" s="235"/>
      <c r="D172" s="235"/>
      <c r="E172" s="235"/>
      <c r="F172" s="235"/>
      <c r="G172" s="235"/>
    </row>
    <row r="173" customFormat="false" ht="15.75" hidden="false" customHeight="false" outlineLevel="0" collapsed="false">
      <c r="A173" s="235"/>
      <c r="B173" s="235"/>
      <c r="C173" s="235"/>
      <c r="D173" s="235"/>
      <c r="E173" s="235"/>
      <c r="F173" s="235"/>
      <c r="G173" s="235"/>
    </row>
    <row r="174" customFormat="false" ht="15.75" hidden="false" customHeight="false" outlineLevel="0" collapsed="false">
      <c r="A174" s="235"/>
      <c r="B174" s="235"/>
      <c r="C174" s="235"/>
      <c r="D174" s="235"/>
      <c r="E174" s="235"/>
      <c r="F174" s="235"/>
      <c r="G174" s="235"/>
    </row>
    <row r="175" customFormat="false" ht="15.75" hidden="false" customHeight="false" outlineLevel="0" collapsed="false">
      <c r="A175" s="235"/>
      <c r="B175" s="235"/>
      <c r="C175" s="235"/>
      <c r="D175" s="235"/>
      <c r="E175" s="235"/>
      <c r="F175" s="235"/>
      <c r="G175" s="235"/>
    </row>
    <row r="176" customFormat="false" ht="15.75" hidden="false" customHeight="false" outlineLevel="0" collapsed="false">
      <c r="A176" s="235"/>
      <c r="B176" s="235"/>
      <c r="C176" s="235"/>
      <c r="D176" s="235"/>
      <c r="E176" s="235"/>
      <c r="F176" s="235"/>
      <c r="G176" s="235"/>
    </row>
    <row r="177" customFormat="false" ht="15.75" hidden="false" customHeight="false" outlineLevel="0" collapsed="false">
      <c r="A177" s="235"/>
      <c r="B177" s="235"/>
      <c r="C177" s="235"/>
      <c r="D177" s="235"/>
      <c r="E177" s="235"/>
      <c r="F177" s="235"/>
      <c r="G177" s="235"/>
    </row>
    <row r="178" customFormat="false" ht="15.75" hidden="false" customHeight="false" outlineLevel="0" collapsed="false">
      <c r="A178" s="235"/>
      <c r="B178" s="235"/>
      <c r="C178" s="235"/>
      <c r="D178" s="235"/>
      <c r="E178" s="235"/>
      <c r="F178" s="235"/>
      <c r="G178" s="235"/>
    </row>
    <row r="179" customFormat="false" ht="15.75" hidden="false" customHeight="false" outlineLevel="0" collapsed="false">
      <c r="A179" s="235"/>
      <c r="B179" s="235"/>
      <c r="C179" s="235"/>
      <c r="D179" s="235"/>
      <c r="E179" s="235"/>
      <c r="F179" s="235"/>
      <c r="G179" s="235"/>
    </row>
    <row r="180" customFormat="false" ht="15.75" hidden="false" customHeight="false" outlineLevel="0" collapsed="false">
      <c r="A180" s="235"/>
      <c r="B180" s="235"/>
      <c r="C180" s="235"/>
      <c r="D180" s="235"/>
      <c r="E180" s="235"/>
      <c r="F180" s="235"/>
      <c r="G180" s="235"/>
    </row>
    <row r="181" customFormat="false" ht="15.75" hidden="false" customHeight="false" outlineLevel="0" collapsed="false">
      <c r="A181" s="235"/>
      <c r="B181" s="235"/>
      <c r="C181" s="235"/>
      <c r="D181" s="235"/>
      <c r="E181" s="235"/>
      <c r="F181" s="235"/>
      <c r="G181" s="235"/>
    </row>
    <row r="182" customFormat="false" ht="15.75" hidden="false" customHeight="false" outlineLevel="0" collapsed="false">
      <c r="A182" s="235"/>
      <c r="B182" s="235"/>
      <c r="C182" s="235"/>
      <c r="D182" s="235"/>
      <c r="E182" s="235"/>
      <c r="F182" s="235"/>
      <c r="G182" s="235"/>
    </row>
    <row r="183" customFormat="false" ht="15.75" hidden="false" customHeight="false" outlineLevel="0" collapsed="false">
      <c r="A183" s="235"/>
      <c r="B183" s="235"/>
      <c r="C183" s="235"/>
      <c r="D183" s="235"/>
      <c r="E183" s="235"/>
      <c r="F183" s="235"/>
      <c r="G183" s="235"/>
    </row>
    <row r="184" customFormat="false" ht="15.75" hidden="false" customHeight="false" outlineLevel="0" collapsed="false">
      <c r="A184" s="235"/>
      <c r="B184" s="235"/>
      <c r="C184" s="235"/>
      <c r="D184" s="235"/>
      <c r="E184" s="235"/>
      <c r="F184" s="235"/>
      <c r="G184" s="235"/>
    </row>
    <row r="185" customFormat="false" ht="15.75" hidden="false" customHeight="false" outlineLevel="0" collapsed="false">
      <c r="A185" s="235"/>
      <c r="B185" s="235"/>
      <c r="C185" s="235"/>
      <c r="D185" s="235"/>
      <c r="E185" s="235"/>
      <c r="F185" s="235"/>
      <c r="G185" s="235"/>
    </row>
    <row r="186" customFormat="false" ht="15.75" hidden="false" customHeight="false" outlineLevel="0" collapsed="false">
      <c r="A186" s="235"/>
      <c r="B186" s="235"/>
      <c r="C186" s="235"/>
      <c r="D186" s="235"/>
      <c r="E186" s="235"/>
      <c r="F186" s="235"/>
      <c r="G186" s="235"/>
    </row>
    <row r="187" customFormat="false" ht="15.75" hidden="false" customHeight="false" outlineLevel="0" collapsed="false">
      <c r="A187" s="235"/>
      <c r="B187" s="235"/>
      <c r="C187" s="235"/>
      <c r="D187" s="235"/>
      <c r="E187" s="235"/>
      <c r="F187" s="235"/>
      <c r="G187" s="235"/>
    </row>
    <row r="188" customFormat="false" ht="15.75" hidden="false" customHeight="false" outlineLevel="0" collapsed="false">
      <c r="A188" s="235"/>
      <c r="B188" s="235"/>
      <c r="C188" s="235"/>
      <c r="D188" s="235"/>
      <c r="E188" s="235"/>
      <c r="F188" s="235"/>
      <c r="G188" s="235"/>
    </row>
    <row r="189" customFormat="false" ht="15.75" hidden="false" customHeight="false" outlineLevel="0" collapsed="false">
      <c r="A189" s="235"/>
      <c r="B189" s="235"/>
      <c r="C189" s="235"/>
      <c r="D189" s="235"/>
      <c r="E189" s="235"/>
      <c r="F189" s="235"/>
      <c r="G189" s="235"/>
    </row>
    <row r="190" customFormat="false" ht="15.75" hidden="false" customHeight="false" outlineLevel="0" collapsed="false">
      <c r="A190" s="235"/>
      <c r="B190" s="235"/>
      <c r="C190" s="235"/>
      <c r="D190" s="235"/>
      <c r="E190" s="235"/>
      <c r="F190" s="235"/>
      <c r="G190" s="235"/>
    </row>
    <row r="191" customFormat="false" ht="15.75" hidden="false" customHeight="false" outlineLevel="0" collapsed="false">
      <c r="A191" s="235"/>
      <c r="B191" s="235"/>
      <c r="C191" s="235"/>
      <c r="D191" s="235"/>
      <c r="E191" s="235"/>
      <c r="F191" s="235"/>
      <c r="G191" s="235"/>
    </row>
    <row r="192" customFormat="false" ht="15.75" hidden="false" customHeight="false" outlineLevel="0" collapsed="false">
      <c r="A192" s="235"/>
      <c r="B192" s="235"/>
      <c r="C192" s="235"/>
      <c r="D192" s="235"/>
      <c r="E192" s="235"/>
      <c r="F192" s="235"/>
      <c r="G192" s="235"/>
    </row>
    <row r="193" customFormat="false" ht="15.75" hidden="false" customHeight="false" outlineLevel="0" collapsed="false">
      <c r="A193" s="235"/>
      <c r="B193" s="235"/>
      <c r="C193" s="235"/>
      <c r="D193" s="235"/>
      <c r="E193" s="235"/>
      <c r="F193" s="235"/>
      <c r="G193" s="235"/>
    </row>
    <row r="194" customFormat="false" ht="15.75" hidden="false" customHeight="false" outlineLevel="0" collapsed="false">
      <c r="A194" s="235"/>
      <c r="B194" s="235"/>
      <c r="C194" s="235"/>
      <c r="D194" s="235"/>
      <c r="E194" s="235"/>
      <c r="F194" s="235"/>
      <c r="G194" s="235"/>
    </row>
    <row r="195" customFormat="false" ht="15.75" hidden="false" customHeight="false" outlineLevel="0" collapsed="false">
      <c r="A195" s="235"/>
      <c r="B195" s="235"/>
      <c r="C195" s="235"/>
      <c r="D195" s="235"/>
      <c r="E195" s="235"/>
      <c r="F195" s="235"/>
      <c r="G195" s="235"/>
    </row>
    <row r="196" customFormat="false" ht="15.75" hidden="false" customHeight="false" outlineLevel="0" collapsed="false">
      <c r="A196" s="235"/>
      <c r="B196" s="235"/>
      <c r="C196" s="235"/>
      <c r="D196" s="235"/>
      <c r="E196" s="235"/>
      <c r="F196" s="235"/>
      <c r="G196" s="235"/>
    </row>
    <row r="197" customFormat="false" ht="15.75" hidden="false" customHeight="false" outlineLevel="0" collapsed="false">
      <c r="A197" s="235"/>
      <c r="B197" s="235"/>
      <c r="C197" s="235"/>
      <c r="D197" s="235"/>
      <c r="E197" s="235"/>
      <c r="F197" s="235"/>
      <c r="G197" s="235"/>
    </row>
    <row r="198" customFormat="false" ht="15.75" hidden="false" customHeight="false" outlineLevel="0" collapsed="false">
      <c r="A198" s="235"/>
      <c r="B198" s="235"/>
      <c r="C198" s="235"/>
      <c r="D198" s="235"/>
      <c r="E198" s="235"/>
      <c r="F198" s="235"/>
      <c r="G198" s="235"/>
    </row>
    <row r="199" customFormat="false" ht="15.75" hidden="false" customHeight="false" outlineLevel="0" collapsed="false">
      <c r="A199" s="235"/>
      <c r="B199" s="235"/>
      <c r="C199" s="235"/>
      <c r="D199" s="235"/>
      <c r="E199" s="235"/>
      <c r="F199" s="235"/>
      <c r="G199" s="235"/>
    </row>
    <row r="200" customFormat="false" ht="15.75" hidden="false" customHeight="false" outlineLevel="0" collapsed="false">
      <c r="A200" s="235"/>
      <c r="B200" s="235"/>
      <c r="C200" s="235"/>
      <c r="D200" s="235"/>
      <c r="E200" s="235"/>
      <c r="F200" s="235"/>
      <c r="G200" s="235"/>
    </row>
    <row r="201" customFormat="false" ht="15.75" hidden="false" customHeight="false" outlineLevel="0" collapsed="false">
      <c r="A201" s="235"/>
      <c r="B201" s="235"/>
      <c r="C201" s="235"/>
      <c r="D201" s="235"/>
      <c r="E201" s="235"/>
      <c r="F201" s="235"/>
      <c r="G201" s="235"/>
    </row>
    <row r="202" customFormat="false" ht="15.75" hidden="false" customHeight="false" outlineLevel="0" collapsed="false">
      <c r="A202" s="235"/>
      <c r="B202" s="235"/>
      <c r="C202" s="235"/>
      <c r="D202" s="235"/>
      <c r="E202" s="235"/>
      <c r="F202" s="235"/>
      <c r="G202" s="235"/>
    </row>
    <row r="203" customFormat="false" ht="15.75" hidden="false" customHeight="false" outlineLevel="0" collapsed="false">
      <c r="A203" s="235"/>
      <c r="B203" s="235"/>
      <c r="C203" s="235"/>
      <c r="D203" s="235"/>
      <c r="E203" s="235"/>
      <c r="F203" s="235"/>
      <c r="G203" s="235"/>
    </row>
    <row r="204" customFormat="false" ht="15.75" hidden="false" customHeight="false" outlineLevel="0" collapsed="false">
      <c r="A204" s="235"/>
      <c r="B204" s="235"/>
      <c r="C204" s="235"/>
      <c r="D204" s="235"/>
      <c r="E204" s="235"/>
      <c r="F204" s="235"/>
      <c r="G204" s="235"/>
    </row>
    <row r="205" customFormat="false" ht="15.75" hidden="false" customHeight="false" outlineLevel="0" collapsed="false">
      <c r="A205" s="235"/>
      <c r="B205" s="235"/>
      <c r="C205" s="235"/>
      <c r="D205" s="235"/>
      <c r="E205" s="235"/>
      <c r="F205" s="235"/>
      <c r="G205" s="235"/>
    </row>
    <row r="206" customFormat="false" ht="15.75" hidden="false" customHeight="false" outlineLevel="0" collapsed="false">
      <c r="A206" s="235"/>
      <c r="B206" s="235"/>
      <c r="C206" s="235"/>
      <c r="D206" s="235"/>
      <c r="E206" s="235"/>
      <c r="F206" s="235"/>
      <c r="G206" s="235"/>
    </row>
    <row r="207" customFormat="false" ht="15.75" hidden="false" customHeight="false" outlineLevel="0" collapsed="false">
      <c r="A207" s="235"/>
      <c r="B207" s="235"/>
      <c r="C207" s="235"/>
      <c r="D207" s="235"/>
      <c r="E207" s="235"/>
      <c r="F207" s="235"/>
      <c r="G207" s="235"/>
    </row>
    <row r="208" customFormat="false" ht="15.75" hidden="false" customHeight="false" outlineLevel="0" collapsed="false">
      <c r="A208" s="235"/>
      <c r="B208" s="235"/>
      <c r="C208" s="235"/>
      <c r="D208" s="235"/>
      <c r="E208" s="235"/>
      <c r="F208" s="235"/>
      <c r="G208" s="235"/>
    </row>
    <row r="209" customFormat="false" ht="15.75" hidden="false" customHeight="false" outlineLevel="0" collapsed="false">
      <c r="A209" s="235"/>
      <c r="B209" s="235"/>
      <c r="C209" s="235"/>
      <c r="D209" s="235"/>
      <c r="E209" s="235"/>
      <c r="F209" s="235"/>
      <c r="G209" s="235"/>
    </row>
    <row r="210" customFormat="false" ht="15.75" hidden="false" customHeight="false" outlineLevel="0" collapsed="false">
      <c r="A210" s="235"/>
      <c r="B210" s="235"/>
      <c r="C210" s="235"/>
      <c r="D210" s="235"/>
      <c r="E210" s="235"/>
      <c r="F210" s="235"/>
      <c r="G210" s="235"/>
    </row>
    <row r="211" customFormat="false" ht="15.75" hidden="false" customHeight="false" outlineLevel="0" collapsed="false">
      <c r="A211" s="235"/>
      <c r="B211" s="235"/>
      <c r="C211" s="235"/>
      <c r="D211" s="235"/>
      <c r="E211" s="235"/>
      <c r="F211" s="235"/>
      <c r="G211" s="235"/>
    </row>
    <row r="212" customFormat="false" ht="15.75" hidden="false" customHeight="false" outlineLevel="0" collapsed="false">
      <c r="A212" s="235"/>
      <c r="B212" s="235"/>
      <c r="C212" s="235"/>
      <c r="D212" s="235"/>
      <c r="E212" s="235"/>
      <c r="F212" s="235"/>
      <c r="G212" s="235"/>
    </row>
    <row r="213" customFormat="false" ht="15.75" hidden="false" customHeight="false" outlineLevel="0" collapsed="false">
      <c r="A213" s="235"/>
      <c r="B213" s="235"/>
      <c r="C213" s="235"/>
      <c r="D213" s="235"/>
      <c r="E213" s="235"/>
      <c r="F213" s="235"/>
      <c r="G213" s="235"/>
    </row>
    <row r="214" customFormat="false" ht="15.75" hidden="false" customHeight="false" outlineLevel="0" collapsed="false">
      <c r="A214" s="235"/>
      <c r="B214" s="235"/>
      <c r="C214" s="235"/>
      <c r="D214" s="235"/>
      <c r="E214" s="235"/>
      <c r="F214" s="235"/>
      <c r="G214" s="235"/>
    </row>
    <row r="215" customFormat="false" ht="15.75" hidden="false" customHeight="false" outlineLevel="0" collapsed="false">
      <c r="A215" s="235"/>
      <c r="B215" s="235"/>
      <c r="C215" s="235"/>
      <c r="D215" s="235"/>
      <c r="E215" s="235"/>
      <c r="F215" s="235"/>
      <c r="G215" s="235"/>
    </row>
    <row r="216" customFormat="false" ht="15.75" hidden="false" customHeight="false" outlineLevel="0" collapsed="false">
      <c r="A216" s="235"/>
      <c r="B216" s="235"/>
      <c r="C216" s="235"/>
      <c r="D216" s="235"/>
      <c r="E216" s="235"/>
      <c r="F216" s="235"/>
      <c r="G216" s="235"/>
    </row>
    <row r="217" customFormat="false" ht="15.75" hidden="false" customHeight="false" outlineLevel="0" collapsed="false">
      <c r="A217" s="235"/>
      <c r="B217" s="235"/>
      <c r="C217" s="235"/>
      <c r="D217" s="235"/>
      <c r="E217" s="235"/>
      <c r="F217" s="235"/>
      <c r="G217" s="235"/>
    </row>
    <row r="218" customFormat="false" ht="15.75" hidden="false" customHeight="false" outlineLevel="0" collapsed="false">
      <c r="A218" s="235"/>
      <c r="B218" s="235"/>
      <c r="C218" s="235"/>
      <c r="D218" s="235"/>
      <c r="E218" s="235"/>
      <c r="F218" s="235"/>
      <c r="G218" s="235"/>
    </row>
    <row r="219" customFormat="false" ht="15.75" hidden="false" customHeight="false" outlineLevel="0" collapsed="false">
      <c r="A219" s="235"/>
      <c r="B219" s="235"/>
      <c r="C219" s="235"/>
      <c r="D219" s="235"/>
      <c r="E219" s="235"/>
      <c r="F219" s="235"/>
      <c r="G219" s="235"/>
    </row>
    <row r="220" customFormat="false" ht="15.75" hidden="false" customHeight="false" outlineLevel="0" collapsed="false">
      <c r="A220" s="235"/>
      <c r="B220" s="235"/>
      <c r="C220" s="235"/>
      <c r="D220" s="235"/>
      <c r="E220" s="235"/>
      <c r="F220" s="235"/>
      <c r="G220" s="235"/>
    </row>
    <row r="221" customFormat="false" ht="15.75" hidden="false" customHeight="false" outlineLevel="0" collapsed="false">
      <c r="A221" s="235"/>
      <c r="B221" s="235"/>
      <c r="C221" s="235"/>
      <c r="D221" s="235"/>
      <c r="E221" s="235"/>
      <c r="F221" s="235"/>
      <c r="G221" s="235"/>
    </row>
    <row r="222" customFormat="false" ht="15.75" hidden="false" customHeight="false" outlineLevel="0" collapsed="false">
      <c r="A222" s="235"/>
      <c r="B222" s="235"/>
      <c r="C222" s="235"/>
      <c r="D222" s="235"/>
      <c r="E222" s="235"/>
      <c r="F222" s="235"/>
      <c r="G222" s="235"/>
    </row>
    <row r="223" customFormat="false" ht="15.75" hidden="false" customHeight="false" outlineLevel="0" collapsed="false">
      <c r="A223" s="235"/>
      <c r="B223" s="235"/>
      <c r="C223" s="235"/>
      <c r="D223" s="235"/>
      <c r="E223" s="235"/>
      <c r="F223" s="235"/>
      <c r="G223" s="235"/>
    </row>
    <row r="224" customFormat="false" ht="15.75" hidden="false" customHeight="false" outlineLevel="0" collapsed="false">
      <c r="A224" s="235"/>
      <c r="B224" s="235"/>
      <c r="C224" s="235"/>
      <c r="D224" s="235"/>
      <c r="E224" s="235"/>
      <c r="F224" s="235"/>
      <c r="G224" s="235"/>
    </row>
    <row r="225" customFormat="false" ht="15.75" hidden="false" customHeight="false" outlineLevel="0" collapsed="false">
      <c r="A225" s="235"/>
      <c r="B225" s="235"/>
      <c r="C225" s="235"/>
      <c r="D225" s="235"/>
      <c r="E225" s="235"/>
      <c r="F225" s="235"/>
      <c r="G225" s="235"/>
    </row>
    <row r="226" customFormat="false" ht="15.75" hidden="false" customHeight="false" outlineLevel="0" collapsed="false">
      <c r="A226" s="235"/>
      <c r="B226" s="235"/>
      <c r="C226" s="235"/>
      <c r="D226" s="235"/>
      <c r="E226" s="235"/>
      <c r="F226" s="235"/>
      <c r="G226" s="235"/>
    </row>
    <row r="227" customFormat="false" ht="15.75" hidden="false" customHeight="false" outlineLevel="0" collapsed="false">
      <c r="A227" s="235"/>
      <c r="B227" s="235"/>
      <c r="C227" s="235"/>
      <c r="D227" s="235"/>
      <c r="E227" s="235"/>
      <c r="F227" s="235"/>
      <c r="G227" s="235"/>
    </row>
    <row r="228" customFormat="false" ht="15.75" hidden="false" customHeight="false" outlineLevel="0" collapsed="false">
      <c r="A228" s="235"/>
      <c r="B228" s="235"/>
      <c r="C228" s="235"/>
      <c r="D228" s="235"/>
      <c r="E228" s="235"/>
      <c r="F228" s="235"/>
      <c r="G228" s="235"/>
    </row>
    <row r="229" customFormat="false" ht="15.75" hidden="false" customHeight="false" outlineLevel="0" collapsed="false">
      <c r="A229" s="235"/>
      <c r="B229" s="235"/>
      <c r="C229" s="235"/>
      <c r="D229" s="235"/>
      <c r="E229" s="235"/>
      <c r="F229" s="235"/>
      <c r="G229" s="235"/>
    </row>
    <row r="230" customFormat="false" ht="15.75" hidden="false" customHeight="false" outlineLevel="0" collapsed="false">
      <c r="A230" s="235"/>
      <c r="B230" s="235"/>
      <c r="C230" s="235"/>
      <c r="D230" s="235"/>
      <c r="E230" s="235"/>
      <c r="F230" s="235"/>
      <c r="G230" s="235"/>
    </row>
    <row r="231" customFormat="false" ht="15.75" hidden="false" customHeight="false" outlineLevel="0" collapsed="false">
      <c r="A231" s="235"/>
      <c r="B231" s="235"/>
      <c r="C231" s="235"/>
      <c r="D231" s="235"/>
      <c r="E231" s="235"/>
      <c r="F231" s="235"/>
      <c r="G231" s="235"/>
    </row>
    <row r="232" customFormat="false" ht="15.75" hidden="false" customHeight="false" outlineLevel="0" collapsed="false">
      <c r="A232" s="235"/>
      <c r="B232" s="235"/>
      <c r="C232" s="235"/>
      <c r="D232" s="235"/>
      <c r="E232" s="235"/>
      <c r="F232" s="235"/>
      <c r="G232" s="235"/>
    </row>
    <row r="233" customFormat="false" ht="15.75" hidden="false" customHeight="false" outlineLevel="0" collapsed="false">
      <c r="A233" s="235"/>
      <c r="B233" s="235"/>
      <c r="C233" s="235"/>
      <c r="D233" s="235"/>
      <c r="E233" s="235"/>
      <c r="F233" s="235"/>
      <c r="G233" s="235"/>
    </row>
    <row r="234" customFormat="false" ht="15.75" hidden="false" customHeight="false" outlineLevel="0" collapsed="false">
      <c r="A234" s="235"/>
      <c r="B234" s="235"/>
      <c r="C234" s="235"/>
      <c r="D234" s="235"/>
      <c r="E234" s="235"/>
      <c r="F234" s="235"/>
      <c r="G234" s="235"/>
    </row>
    <row r="235" customFormat="false" ht="15.75" hidden="false" customHeight="false" outlineLevel="0" collapsed="false">
      <c r="A235" s="235"/>
      <c r="B235" s="235"/>
      <c r="C235" s="235"/>
      <c r="D235" s="235"/>
      <c r="E235" s="235"/>
      <c r="F235" s="235"/>
      <c r="G235" s="235"/>
    </row>
    <row r="236" customFormat="false" ht="15.75" hidden="false" customHeight="false" outlineLevel="0" collapsed="false">
      <c r="A236" s="235"/>
      <c r="B236" s="235"/>
      <c r="C236" s="235"/>
      <c r="D236" s="235"/>
      <c r="E236" s="235"/>
      <c r="F236" s="235"/>
      <c r="G236" s="235"/>
    </row>
    <row r="237" customFormat="false" ht="15.75" hidden="false" customHeight="false" outlineLevel="0" collapsed="false">
      <c r="A237" s="235"/>
      <c r="B237" s="235"/>
      <c r="C237" s="235"/>
      <c r="D237" s="235"/>
      <c r="E237" s="235"/>
      <c r="F237" s="235"/>
      <c r="G237" s="235"/>
    </row>
    <row r="238" customFormat="false" ht="15.75" hidden="false" customHeight="false" outlineLevel="0" collapsed="false">
      <c r="A238" s="235"/>
      <c r="B238" s="235"/>
      <c r="C238" s="235"/>
      <c r="D238" s="235"/>
      <c r="E238" s="235"/>
      <c r="F238" s="235"/>
      <c r="G238" s="235"/>
    </row>
    <row r="239" customFormat="false" ht="15.75" hidden="false" customHeight="false" outlineLevel="0" collapsed="false">
      <c r="A239" s="235"/>
      <c r="B239" s="235"/>
      <c r="C239" s="235"/>
      <c r="D239" s="235"/>
      <c r="E239" s="235"/>
      <c r="F239" s="235"/>
      <c r="G239" s="235"/>
    </row>
    <row r="240" customFormat="false" ht="15.75" hidden="false" customHeight="false" outlineLevel="0" collapsed="false">
      <c r="A240" s="235"/>
      <c r="B240" s="235"/>
      <c r="C240" s="235"/>
      <c r="D240" s="235"/>
      <c r="E240" s="235"/>
      <c r="F240" s="235"/>
      <c r="G240" s="235"/>
    </row>
    <row r="241" customFormat="false" ht="15.75" hidden="false" customHeight="false" outlineLevel="0" collapsed="false">
      <c r="A241" s="235"/>
      <c r="B241" s="235"/>
      <c r="C241" s="235"/>
      <c r="D241" s="235"/>
      <c r="E241" s="235"/>
      <c r="F241" s="235"/>
      <c r="G241" s="235"/>
    </row>
    <row r="242" customFormat="false" ht="15.75" hidden="false" customHeight="false" outlineLevel="0" collapsed="false">
      <c r="A242" s="235"/>
      <c r="B242" s="235"/>
      <c r="C242" s="235"/>
      <c r="D242" s="235"/>
      <c r="E242" s="235"/>
      <c r="F242" s="235"/>
      <c r="G242" s="235"/>
    </row>
    <row r="243" customFormat="false" ht="15.75" hidden="false" customHeight="false" outlineLevel="0" collapsed="false">
      <c r="A243" s="235"/>
      <c r="B243" s="235"/>
      <c r="C243" s="235"/>
      <c r="D243" s="235"/>
      <c r="E243" s="235"/>
      <c r="F243" s="235"/>
      <c r="G243" s="235"/>
    </row>
    <row r="244" customFormat="false" ht="15.75" hidden="false" customHeight="false" outlineLevel="0" collapsed="false">
      <c r="A244" s="235"/>
      <c r="B244" s="235"/>
      <c r="C244" s="235"/>
      <c r="D244" s="235"/>
      <c r="E244" s="235"/>
      <c r="F244" s="235"/>
      <c r="G244" s="235"/>
    </row>
    <row r="245" customFormat="false" ht="15.75" hidden="false" customHeight="false" outlineLevel="0" collapsed="false">
      <c r="A245" s="235"/>
      <c r="B245" s="235"/>
      <c r="C245" s="235"/>
      <c r="D245" s="235"/>
      <c r="E245" s="235"/>
      <c r="F245" s="235"/>
      <c r="G245" s="235"/>
    </row>
    <row r="246" customFormat="false" ht="15.75" hidden="false" customHeight="false" outlineLevel="0" collapsed="false">
      <c r="A246" s="235"/>
      <c r="B246" s="235"/>
      <c r="C246" s="235"/>
      <c r="D246" s="235"/>
      <c r="E246" s="235"/>
      <c r="F246" s="235"/>
      <c r="G246" s="235"/>
    </row>
    <row r="247" customFormat="false" ht="15.75" hidden="false" customHeight="false" outlineLevel="0" collapsed="false">
      <c r="A247" s="235"/>
      <c r="B247" s="235"/>
      <c r="C247" s="235"/>
      <c r="D247" s="235"/>
      <c r="E247" s="235"/>
      <c r="F247" s="235"/>
      <c r="G247" s="235"/>
    </row>
    <row r="248" customFormat="false" ht="15.75" hidden="false" customHeight="false" outlineLevel="0" collapsed="false">
      <c r="A248" s="235"/>
      <c r="B248" s="235"/>
      <c r="C248" s="235"/>
      <c r="D248" s="235"/>
      <c r="E248" s="235"/>
      <c r="F248" s="235"/>
      <c r="G248" s="235"/>
    </row>
    <row r="249" customFormat="false" ht="15.75" hidden="false" customHeight="false" outlineLevel="0" collapsed="false">
      <c r="A249" s="235"/>
      <c r="B249" s="235"/>
      <c r="C249" s="235"/>
      <c r="D249" s="235"/>
      <c r="E249" s="235"/>
      <c r="F249" s="235"/>
      <c r="G249" s="235"/>
    </row>
    <row r="250" customFormat="false" ht="15.75" hidden="false" customHeight="false" outlineLevel="0" collapsed="false">
      <c r="A250" s="235"/>
      <c r="B250" s="235"/>
      <c r="C250" s="235"/>
      <c r="D250" s="235"/>
      <c r="E250" s="235"/>
      <c r="F250" s="235"/>
      <c r="G250" s="235"/>
    </row>
    <row r="251" customFormat="false" ht="15.75" hidden="false" customHeight="false" outlineLevel="0" collapsed="false">
      <c r="A251" s="235"/>
      <c r="B251" s="235"/>
      <c r="C251" s="235"/>
      <c r="D251" s="235"/>
      <c r="E251" s="235"/>
      <c r="F251" s="235"/>
      <c r="G251" s="235"/>
    </row>
    <row r="252" customFormat="false" ht="15.75" hidden="false" customHeight="false" outlineLevel="0" collapsed="false">
      <c r="A252" s="235"/>
      <c r="B252" s="235"/>
      <c r="C252" s="235"/>
      <c r="D252" s="235"/>
      <c r="E252" s="235"/>
      <c r="F252" s="235"/>
      <c r="G252" s="235"/>
    </row>
    <row r="253" customFormat="false" ht="15.75" hidden="false" customHeight="false" outlineLevel="0" collapsed="false">
      <c r="A253" s="235"/>
      <c r="B253" s="235"/>
      <c r="C253" s="235"/>
      <c r="D253" s="235"/>
      <c r="E253" s="235"/>
      <c r="F253" s="235"/>
      <c r="G253" s="235"/>
    </row>
    <row r="254" customFormat="false" ht="15.75" hidden="false" customHeight="false" outlineLevel="0" collapsed="false">
      <c r="A254" s="235"/>
      <c r="B254" s="235"/>
      <c r="C254" s="235"/>
      <c r="D254" s="235"/>
      <c r="E254" s="235"/>
      <c r="F254" s="235"/>
      <c r="G254" s="235"/>
    </row>
    <row r="255" customFormat="false" ht="15.75" hidden="false" customHeight="false" outlineLevel="0" collapsed="false">
      <c r="A255" s="235"/>
      <c r="B255" s="235"/>
      <c r="C255" s="235"/>
      <c r="D255" s="235"/>
      <c r="E255" s="235"/>
      <c r="F255" s="235"/>
      <c r="G255" s="235"/>
    </row>
    <row r="256" customFormat="false" ht="15.75" hidden="false" customHeight="false" outlineLevel="0" collapsed="false">
      <c r="A256" s="235"/>
      <c r="B256" s="235"/>
      <c r="C256" s="235"/>
      <c r="D256" s="235"/>
      <c r="E256" s="235"/>
      <c r="F256" s="235"/>
      <c r="G256" s="235"/>
    </row>
    <row r="257" customFormat="false" ht="15.75" hidden="false" customHeight="false" outlineLevel="0" collapsed="false">
      <c r="A257" s="235"/>
      <c r="B257" s="235"/>
      <c r="C257" s="235"/>
      <c r="D257" s="235"/>
      <c r="E257" s="235"/>
      <c r="F257" s="235"/>
      <c r="G257" s="235"/>
    </row>
    <row r="258" customFormat="false" ht="15.75" hidden="false" customHeight="false" outlineLevel="0" collapsed="false">
      <c r="A258" s="235"/>
      <c r="B258" s="235"/>
      <c r="C258" s="235"/>
      <c r="D258" s="235"/>
      <c r="E258" s="235"/>
      <c r="F258" s="235"/>
      <c r="G258" s="235"/>
    </row>
    <row r="259" customFormat="false" ht="15.75" hidden="false" customHeight="false" outlineLevel="0" collapsed="false">
      <c r="A259" s="235"/>
      <c r="B259" s="235"/>
      <c r="C259" s="235"/>
      <c r="D259" s="235"/>
      <c r="E259" s="235"/>
      <c r="F259" s="235"/>
      <c r="G259" s="235"/>
    </row>
    <row r="260" customFormat="false" ht="15.75" hidden="false" customHeight="false" outlineLevel="0" collapsed="false">
      <c r="A260" s="235"/>
      <c r="B260" s="235"/>
      <c r="C260" s="235"/>
      <c r="D260" s="235"/>
      <c r="E260" s="235"/>
      <c r="F260" s="235"/>
      <c r="G260" s="235"/>
    </row>
    <row r="261" customFormat="false" ht="15.75" hidden="false" customHeight="false" outlineLevel="0" collapsed="false">
      <c r="A261" s="235"/>
      <c r="B261" s="235"/>
      <c r="C261" s="235"/>
      <c r="D261" s="235"/>
      <c r="E261" s="235"/>
      <c r="F261" s="235"/>
      <c r="G261" s="235"/>
    </row>
    <row r="262" customFormat="false" ht="15.75" hidden="false" customHeight="false" outlineLevel="0" collapsed="false">
      <c r="A262" s="235"/>
      <c r="B262" s="235"/>
      <c r="C262" s="235"/>
      <c r="D262" s="235"/>
      <c r="E262" s="235"/>
      <c r="F262" s="235"/>
      <c r="G262" s="235"/>
    </row>
    <row r="263" customFormat="false" ht="15.75" hidden="false" customHeight="false" outlineLevel="0" collapsed="false">
      <c r="A263" s="235"/>
      <c r="B263" s="235"/>
      <c r="C263" s="235"/>
      <c r="D263" s="235"/>
      <c r="E263" s="235"/>
      <c r="F263" s="235"/>
      <c r="G263" s="235"/>
    </row>
    <row r="264" customFormat="false" ht="15.75" hidden="false" customHeight="false" outlineLevel="0" collapsed="false">
      <c r="A264" s="235"/>
      <c r="B264" s="235"/>
      <c r="C264" s="235"/>
      <c r="D264" s="235"/>
      <c r="E264" s="235"/>
      <c r="F264" s="235"/>
      <c r="G264" s="235"/>
    </row>
    <row r="265" customFormat="false" ht="15.75" hidden="false" customHeight="false" outlineLevel="0" collapsed="false">
      <c r="A265" s="235"/>
      <c r="B265" s="235"/>
      <c r="C265" s="235"/>
      <c r="D265" s="235"/>
      <c r="E265" s="235"/>
      <c r="F265" s="235"/>
      <c r="G265" s="235"/>
    </row>
    <row r="266" customFormat="false" ht="15.75" hidden="false" customHeight="false" outlineLevel="0" collapsed="false">
      <c r="A266" s="235"/>
      <c r="B266" s="235"/>
      <c r="C266" s="235"/>
      <c r="D266" s="235"/>
      <c r="E266" s="235"/>
      <c r="F266" s="235"/>
      <c r="G266" s="235"/>
    </row>
    <row r="267" customFormat="false" ht="15.75" hidden="false" customHeight="false" outlineLevel="0" collapsed="false">
      <c r="A267" s="235"/>
      <c r="B267" s="235"/>
      <c r="C267" s="235"/>
      <c r="D267" s="235"/>
      <c r="E267" s="235"/>
      <c r="F267" s="235"/>
      <c r="G267" s="235"/>
    </row>
    <row r="268" customFormat="false" ht="15.75" hidden="false" customHeight="false" outlineLevel="0" collapsed="false">
      <c r="A268" s="235"/>
      <c r="B268" s="235"/>
      <c r="C268" s="235"/>
      <c r="D268" s="235"/>
      <c r="E268" s="235"/>
      <c r="F268" s="235"/>
      <c r="G268" s="235"/>
    </row>
    <row r="269" customFormat="false" ht="15.75" hidden="false" customHeight="false" outlineLevel="0" collapsed="false">
      <c r="A269" s="235"/>
      <c r="B269" s="235"/>
      <c r="C269" s="235"/>
      <c r="D269" s="235"/>
      <c r="E269" s="235"/>
      <c r="F269" s="235"/>
      <c r="G269" s="235"/>
    </row>
    <row r="270" customFormat="false" ht="15.75" hidden="false" customHeight="false" outlineLevel="0" collapsed="false">
      <c r="A270" s="235"/>
      <c r="B270" s="235"/>
      <c r="C270" s="235"/>
      <c r="D270" s="235"/>
      <c r="E270" s="235"/>
      <c r="F270" s="235"/>
      <c r="G270" s="235"/>
    </row>
    <row r="271" customFormat="false" ht="15.75" hidden="false" customHeight="false" outlineLevel="0" collapsed="false">
      <c r="A271" s="235"/>
      <c r="B271" s="235"/>
      <c r="C271" s="235"/>
      <c r="D271" s="235"/>
      <c r="E271" s="235"/>
      <c r="F271" s="235"/>
      <c r="G271" s="235"/>
    </row>
    <row r="272" customFormat="false" ht="15.75" hidden="false" customHeight="false" outlineLevel="0" collapsed="false">
      <c r="A272" s="235"/>
      <c r="B272" s="235"/>
      <c r="C272" s="235"/>
      <c r="D272" s="235"/>
      <c r="E272" s="235"/>
      <c r="F272" s="235"/>
      <c r="G272" s="235"/>
    </row>
    <row r="273" customFormat="false" ht="15.75" hidden="false" customHeight="false" outlineLevel="0" collapsed="false">
      <c r="A273" s="235"/>
      <c r="B273" s="235"/>
      <c r="C273" s="235"/>
      <c r="D273" s="235"/>
      <c r="E273" s="235"/>
      <c r="F273" s="235"/>
      <c r="G273" s="235"/>
    </row>
    <row r="274" customFormat="false" ht="15.75" hidden="false" customHeight="false" outlineLevel="0" collapsed="false">
      <c r="A274" s="235"/>
      <c r="B274" s="235"/>
      <c r="C274" s="235"/>
      <c r="D274" s="235"/>
      <c r="E274" s="235"/>
      <c r="F274" s="235"/>
      <c r="G274" s="235"/>
    </row>
    <row r="275" customFormat="false" ht="15.75" hidden="false" customHeight="false" outlineLevel="0" collapsed="false">
      <c r="A275" s="235"/>
      <c r="B275" s="235"/>
      <c r="C275" s="235"/>
      <c r="D275" s="235"/>
      <c r="E275" s="235"/>
      <c r="F275" s="235"/>
      <c r="G275" s="235"/>
    </row>
    <row r="276" customFormat="false" ht="15.75" hidden="false" customHeight="false" outlineLevel="0" collapsed="false">
      <c r="A276" s="235"/>
      <c r="B276" s="235"/>
      <c r="C276" s="235"/>
      <c r="D276" s="235"/>
      <c r="E276" s="235"/>
      <c r="F276" s="235"/>
      <c r="G276" s="235"/>
    </row>
    <row r="277" customFormat="false" ht="15.75" hidden="false" customHeight="false" outlineLevel="0" collapsed="false">
      <c r="A277" s="235"/>
      <c r="B277" s="235"/>
      <c r="C277" s="235"/>
      <c r="D277" s="235"/>
      <c r="E277" s="235"/>
      <c r="F277" s="235"/>
      <c r="G277" s="235"/>
    </row>
    <row r="278" customFormat="false" ht="15.75" hidden="false" customHeight="false" outlineLevel="0" collapsed="false">
      <c r="A278" s="235"/>
      <c r="B278" s="235"/>
      <c r="C278" s="235"/>
      <c r="D278" s="235"/>
      <c r="E278" s="235"/>
      <c r="F278" s="235"/>
      <c r="G278" s="235"/>
    </row>
    <row r="279" customFormat="false" ht="15.75" hidden="false" customHeight="false" outlineLevel="0" collapsed="false">
      <c r="A279" s="235"/>
      <c r="B279" s="235"/>
      <c r="C279" s="235"/>
      <c r="D279" s="235"/>
      <c r="E279" s="235"/>
      <c r="F279" s="235"/>
      <c r="G279" s="235"/>
    </row>
    <row r="280" customFormat="false" ht="15.75" hidden="false" customHeight="false" outlineLevel="0" collapsed="false">
      <c r="A280" s="235"/>
      <c r="B280" s="235"/>
      <c r="C280" s="235"/>
      <c r="D280" s="235"/>
      <c r="E280" s="235"/>
      <c r="F280" s="235"/>
      <c r="G280" s="235"/>
    </row>
    <row r="281" customFormat="false" ht="15.75" hidden="false" customHeight="false" outlineLevel="0" collapsed="false">
      <c r="A281" s="235"/>
      <c r="B281" s="235"/>
      <c r="C281" s="235"/>
      <c r="D281" s="235"/>
      <c r="E281" s="235"/>
      <c r="F281" s="235"/>
      <c r="G281" s="235"/>
    </row>
    <row r="282" customFormat="false" ht="15.75" hidden="false" customHeight="false" outlineLevel="0" collapsed="false">
      <c r="A282" s="235"/>
      <c r="B282" s="235"/>
      <c r="C282" s="235"/>
      <c r="D282" s="235"/>
      <c r="E282" s="235"/>
      <c r="F282" s="235"/>
      <c r="G282" s="235"/>
    </row>
    <row r="283" customFormat="false" ht="15.75" hidden="false" customHeight="false" outlineLevel="0" collapsed="false">
      <c r="A283" s="235"/>
      <c r="B283" s="235"/>
      <c r="C283" s="235"/>
      <c r="D283" s="235"/>
      <c r="E283" s="235"/>
      <c r="F283" s="235"/>
      <c r="G283" s="235"/>
    </row>
    <row r="284" customFormat="false" ht="15.75" hidden="false" customHeight="false" outlineLevel="0" collapsed="false">
      <c r="A284" s="235"/>
      <c r="B284" s="235"/>
      <c r="C284" s="235"/>
      <c r="D284" s="235"/>
      <c r="E284" s="235"/>
      <c r="F284" s="235"/>
      <c r="G284" s="235"/>
    </row>
    <row r="285" customFormat="false" ht="15.75" hidden="false" customHeight="false" outlineLevel="0" collapsed="false">
      <c r="A285" s="235"/>
      <c r="B285" s="235"/>
      <c r="C285" s="235"/>
      <c r="D285" s="235"/>
      <c r="E285" s="235"/>
      <c r="F285" s="235"/>
      <c r="G285" s="235"/>
    </row>
    <row r="286" customFormat="false" ht="15.75" hidden="false" customHeight="false" outlineLevel="0" collapsed="false">
      <c r="A286" s="235"/>
      <c r="B286" s="235"/>
      <c r="C286" s="235"/>
      <c r="D286" s="235"/>
      <c r="E286" s="235"/>
      <c r="F286" s="235"/>
      <c r="G286" s="235"/>
    </row>
    <row r="287" customFormat="false" ht="15.75" hidden="false" customHeight="false" outlineLevel="0" collapsed="false">
      <c r="A287" s="235"/>
      <c r="B287" s="235"/>
      <c r="C287" s="235"/>
      <c r="D287" s="235"/>
      <c r="E287" s="235"/>
      <c r="F287" s="235"/>
      <c r="G287" s="235"/>
    </row>
    <row r="288" customFormat="false" ht="15.75" hidden="false" customHeight="false" outlineLevel="0" collapsed="false">
      <c r="A288" s="235"/>
      <c r="B288" s="235"/>
      <c r="C288" s="235"/>
      <c r="D288" s="235"/>
      <c r="E288" s="235"/>
      <c r="F288" s="235"/>
      <c r="G288" s="235"/>
    </row>
    <row r="289" customFormat="false" ht="15.75" hidden="false" customHeight="false" outlineLevel="0" collapsed="false">
      <c r="A289" s="235"/>
      <c r="B289" s="235"/>
      <c r="C289" s="235"/>
      <c r="D289" s="235"/>
      <c r="E289" s="235"/>
      <c r="F289" s="235"/>
      <c r="G289" s="235"/>
    </row>
    <row r="290" customFormat="false" ht="15.75" hidden="false" customHeight="false" outlineLevel="0" collapsed="false">
      <c r="A290" s="235"/>
      <c r="B290" s="235"/>
      <c r="C290" s="235"/>
      <c r="D290" s="235"/>
      <c r="E290" s="235"/>
      <c r="F290" s="235"/>
      <c r="G290" s="235"/>
    </row>
    <row r="291" customFormat="false" ht="15.75" hidden="false" customHeight="false" outlineLevel="0" collapsed="false">
      <c r="A291" s="235"/>
      <c r="B291" s="235"/>
      <c r="C291" s="235"/>
      <c r="D291" s="235"/>
      <c r="E291" s="235"/>
      <c r="F291" s="235"/>
      <c r="G291" s="235"/>
    </row>
    <row r="292" customFormat="false" ht="15.75" hidden="false" customHeight="false" outlineLevel="0" collapsed="false">
      <c r="A292" s="235"/>
      <c r="B292" s="235"/>
      <c r="C292" s="235"/>
      <c r="D292" s="235"/>
      <c r="E292" s="235"/>
      <c r="F292" s="235"/>
      <c r="G292" s="235"/>
    </row>
    <row r="293" customFormat="false" ht="15.75" hidden="false" customHeight="false" outlineLevel="0" collapsed="false">
      <c r="A293" s="235"/>
      <c r="B293" s="235"/>
      <c r="C293" s="235"/>
      <c r="D293" s="235"/>
      <c r="E293" s="235"/>
      <c r="F293" s="235"/>
      <c r="G293" s="235"/>
    </row>
    <row r="294" customFormat="false" ht="15.75" hidden="false" customHeight="false" outlineLevel="0" collapsed="false">
      <c r="A294" s="235"/>
      <c r="B294" s="235"/>
      <c r="C294" s="235"/>
      <c r="D294" s="235"/>
      <c r="E294" s="235"/>
      <c r="F294" s="235"/>
      <c r="G294" s="235"/>
    </row>
    <row r="295" customFormat="false" ht="15.75" hidden="false" customHeight="false" outlineLevel="0" collapsed="false">
      <c r="A295" s="235"/>
      <c r="B295" s="235"/>
      <c r="C295" s="235"/>
      <c r="D295" s="235"/>
      <c r="E295" s="235"/>
      <c r="F295" s="235"/>
      <c r="G295" s="235"/>
    </row>
    <row r="296" customFormat="false" ht="15.75" hidden="false" customHeight="false" outlineLevel="0" collapsed="false">
      <c r="A296" s="235"/>
      <c r="B296" s="235"/>
      <c r="C296" s="235"/>
      <c r="D296" s="235"/>
      <c r="E296" s="235"/>
      <c r="F296" s="235"/>
      <c r="G296" s="235"/>
    </row>
    <row r="297" customFormat="false" ht="15.75" hidden="false" customHeight="false" outlineLevel="0" collapsed="false">
      <c r="A297" s="235"/>
      <c r="B297" s="235"/>
      <c r="C297" s="235"/>
      <c r="D297" s="235"/>
      <c r="E297" s="235"/>
      <c r="F297" s="235"/>
      <c r="G297" s="235"/>
    </row>
    <row r="298" customFormat="false" ht="15.75" hidden="false" customHeight="false" outlineLevel="0" collapsed="false">
      <c r="A298" s="235"/>
      <c r="B298" s="235"/>
      <c r="C298" s="235"/>
      <c r="D298" s="235"/>
      <c r="E298" s="235"/>
      <c r="F298" s="235"/>
      <c r="G298" s="235"/>
    </row>
    <row r="299" customFormat="false" ht="15.75" hidden="false" customHeight="false" outlineLevel="0" collapsed="false">
      <c r="A299" s="235"/>
      <c r="B299" s="235"/>
      <c r="C299" s="235"/>
      <c r="D299" s="235"/>
      <c r="E299" s="235"/>
      <c r="F299" s="235"/>
      <c r="G299" s="235"/>
    </row>
    <row r="300" customFormat="false" ht="15.75" hidden="false" customHeight="false" outlineLevel="0" collapsed="false">
      <c r="A300" s="235"/>
      <c r="B300" s="235"/>
      <c r="C300" s="235"/>
      <c r="D300" s="235"/>
      <c r="E300" s="235"/>
      <c r="F300" s="235"/>
      <c r="G300" s="235"/>
    </row>
    <row r="301" customFormat="false" ht="15.75" hidden="false" customHeight="false" outlineLevel="0" collapsed="false">
      <c r="A301" s="235"/>
      <c r="B301" s="235"/>
      <c r="C301" s="235"/>
      <c r="D301" s="235"/>
      <c r="E301" s="235"/>
      <c r="F301" s="235"/>
      <c r="G301" s="235"/>
    </row>
    <row r="302" customFormat="false" ht="15.75" hidden="false" customHeight="false" outlineLevel="0" collapsed="false">
      <c r="A302" s="235"/>
      <c r="B302" s="235"/>
      <c r="C302" s="235"/>
      <c r="D302" s="235"/>
      <c r="E302" s="235"/>
      <c r="F302" s="235"/>
      <c r="G302" s="235"/>
    </row>
    <row r="303" customFormat="false" ht="15.75" hidden="false" customHeight="false" outlineLevel="0" collapsed="false">
      <c r="A303" s="235"/>
      <c r="B303" s="235"/>
      <c r="C303" s="235"/>
      <c r="D303" s="235"/>
      <c r="E303" s="235"/>
      <c r="F303" s="235"/>
      <c r="G303" s="235"/>
    </row>
    <row r="304" customFormat="false" ht="15.75" hidden="false" customHeight="false" outlineLevel="0" collapsed="false">
      <c r="A304" s="235"/>
      <c r="B304" s="235"/>
      <c r="C304" s="235"/>
      <c r="D304" s="235"/>
      <c r="E304" s="235"/>
      <c r="F304" s="235"/>
      <c r="G304" s="235"/>
    </row>
    <row r="305" customFormat="false" ht="15.75" hidden="false" customHeight="false" outlineLevel="0" collapsed="false">
      <c r="A305" s="235"/>
      <c r="B305" s="235"/>
      <c r="C305" s="235"/>
      <c r="D305" s="235"/>
      <c r="E305" s="235"/>
      <c r="F305" s="235"/>
      <c r="G305" s="235"/>
    </row>
    <row r="306" customFormat="false" ht="15.75" hidden="false" customHeight="false" outlineLevel="0" collapsed="false">
      <c r="A306" s="235"/>
      <c r="B306" s="235"/>
      <c r="C306" s="235"/>
      <c r="D306" s="235"/>
      <c r="E306" s="235"/>
      <c r="F306" s="235"/>
      <c r="G306" s="235"/>
    </row>
    <row r="307" customFormat="false" ht="15.75" hidden="false" customHeight="false" outlineLevel="0" collapsed="false">
      <c r="A307" s="235"/>
      <c r="B307" s="235"/>
      <c r="C307" s="235"/>
      <c r="D307" s="235"/>
      <c r="E307" s="235"/>
      <c r="F307" s="235"/>
      <c r="G307" s="235"/>
    </row>
    <row r="308" customFormat="false" ht="15.75" hidden="false" customHeight="false" outlineLevel="0" collapsed="false">
      <c r="A308" s="235"/>
      <c r="B308" s="235"/>
      <c r="C308" s="235"/>
      <c r="D308" s="235"/>
      <c r="E308" s="235"/>
      <c r="F308" s="235"/>
      <c r="G308" s="235"/>
    </row>
    <row r="309" customFormat="false" ht="15.75" hidden="false" customHeight="false" outlineLevel="0" collapsed="false">
      <c r="A309" s="235"/>
      <c r="B309" s="235"/>
      <c r="C309" s="235"/>
      <c r="D309" s="235"/>
      <c r="E309" s="235"/>
      <c r="F309" s="235"/>
      <c r="G309" s="235"/>
    </row>
    <row r="310" customFormat="false" ht="15.75" hidden="false" customHeight="false" outlineLevel="0" collapsed="false">
      <c r="A310" s="235"/>
      <c r="B310" s="235"/>
      <c r="C310" s="235"/>
      <c r="D310" s="235"/>
      <c r="E310" s="235"/>
      <c r="F310" s="235"/>
      <c r="G310" s="235"/>
    </row>
    <row r="311" customFormat="false" ht="15.75" hidden="false" customHeight="false" outlineLevel="0" collapsed="false">
      <c r="A311" s="235"/>
      <c r="B311" s="235"/>
      <c r="C311" s="235"/>
      <c r="D311" s="235"/>
      <c r="E311" s="235"/>
      <c r="F311" s="235"/>
      <c r="G311" s="235"/>
    </row>
    <row r="312" customFormat="false" ht="15.75" hidden="false" customHeight="false" outlineLevel="0" collapsed="false">
      <c r="A312" s="235"/>
      <c r="B312" s="235"/>
      <c r="C312" s="235"/>
      <c r="D312" s="235"/>
      <c r="E312" s="235"/>
      <c r="F312" s="235"/>
      <c r="G312" s="235"/>
    </row>
    <row r="313" customFormat="false" ht="15.75" hidden="false" customHeight="false" outlineLevel="0" collapsed="false">
      <c r="A313" s="235"/>
      <c r="B313" s="235"/>
      <c r="C313" s="235"/>
      <c r="D313" s="235"/>
      <c r="E313" s="235"/>
      <c r="F313" s="235"/>
      <c r="G313" s="235"/>
    </row>
    <row r="314" customFormat="false" ht="15.75" hidden="false" customHeight="false" outlineLevel="0" collapsed="false">
      <c r="A314" s="235"/>
      <c r="B314" s="235"/>
      <c r="C314" s="235"/>
      <c r="D314" s="235"/>
      <c r="E314" s="235"/>
      <c r="F314" s="235"/>
      <c r="G314" s="235"/>
    </row>
    <row r="315" customFormat="false" ht="15.75" hidden="false" customHeight="false" outlineLevel="0" collapsed="false">
      <c r="A315" s="235"/>
      <c r="B315" s="235"/>
      <c r="C315" s="235"/>
      <c r="D315" s="235"/>
      <c r="E315" s="235"/>
      <c r="F315" s="235"/>
      <c r="G315" s="235"/>
    </row>
    <row r="316" customFormat="false" ht="15.75" hidden="false" customHeight="false" outlineLevel="0" collapsed="false">
      <c r="A316" s="235"/>
      <c r="B316" s="235"/>
      <c r="C316" s="235"/>
      <c r="D316" s="235"/>
      <c r="E316" s="235"/>
      <c r="F316" s="235"/>
      <c r="G316" s="235"/>
    </row>
    <row r="317" customFormat="false" ht="15.75" hidden="false" customHeight="false" outlineLevel="0" collapsed="false">
      <c r="A317" s="235"/>
      <c r="B317" s="235"/>
      <c r="C317" s="235"/>
      <c r="D317" s="235"/>
      <c r="E317" s="235"/>
      <c r="F317" s="235"/>
      <c r="G317" s="235"/>
    </row>
    <row r="318" customFormat="false" ht="15.75" hidden="false" customHeight="false" outlineLevel="0" collapsed="false">
      <c r="A318" s="235"/>
      <c r="B318" s="235"/>
      <c r="C318" s="235"/>
      <c r="D318" s="235"/>
      <c r="E318" s="235"/>
      <c r="F318" s="235"/>
      <c r="G318" s="235"/>
    </row>
    <row r="319" customFormat="false" ht="15.75" hidden="false" customHeight="false" outlineLevel="0" collapsed="false">
      <c r="A319" s="235"/>
      <c r="B319" s="235"/>
      <c r="C319" s="235"/>
      <c r="D319" s="235"/>
      <c r="E319" s="235"/>
      <c r="F319" s="235"/>
      <c r="G319" s="235"/>
    </row>
    <row r="320" customFormat="false" ht="15.75" hidden="false" customHeight="false" outlineLevel="0" collapsed="false">
      <c r="A320" s="235"/>
      <c r="B320" s="235"/>
      <c r="C320" s="235"/>
      <c r="D320" s="235"/>
      <c r="E320" s="235"/>
      <c r="F320" s="235"/>
      <c r="G320" s="235"/>
    </row>
    <row r="321" customFormat="false" ht="15.75" hidden="false" customHeight="false" outlineLevel="0" collapsed="false">
      <c r="A321" s="235"/>
      <c r="B321" s="235"/>
      <c r="C321" s="235"/>
      <c r="D321" s="235"/>
      <c r="E321" s="235"/>
      <c r="F321" s="235"/>
      <c r="G321" s="235"/>
    </row>
    <row r="322" customFormat="false" ht="15.75" hidden="false" customHeight="false" outlineLevel="0" collapsed="false">
      <c r="A322" s="235"/>
      <c r="B322" s="235"/>
      <c r="C322" s="235"/>
      <c r="D322" s="235"/>
      <c r="E322" s="235"/>
      <c r="F322" s="235"/>
      <c r="G322" s="235"/>
    </row>
    <row r="323" customFormat="false" ht="15.75" hidden="false" customHeight="false" outlineLevel="0" collapsed="false">
      <c r="A323" s="235"/>
      <c r="B323" s="235"/>
      <c r="C323" s="235"/>
      <c r="D323" s="235"/>
      <c r="E323" s="235"/>
      <c r="F323" s="235"/>
      <c r="G323" s="235"/>
    </row>
    <row r="324" customFormat="false" ht="15.75" hidden="false" customHeight="false" outlineLevel="0" collapsed="false">
      <c r="A324" s="235"/>
      <c r="B324" s="235"/>
      <c r="C324" s="235"/>
      <c r="D324" s="235"/>
      <c r="E324" s="235"/>
      <c r="F324" s="235"/>
      <c r="G324" s="235"/>
    </row>
    <row r="325" customFormat="false" ht="15.75" hidden="false" customHeight="false" outlineLevel="0" collapsed="false">
      <c r="A325" s="235"/>
      <c r="B325" s="235"/>
      <c r="C325" s="235"/>
      <c r="D325" s="235"/>
      <c r="E325" s="235"/>
      <c r="F325" s="235"/>
      <c r="G325" s="235"/>
    </row>
    <row r="326" customFormat="false" ht="15.75" hidden="false" customHeight="false" outlineLevel="0" collapsed="false">
      <c r="A326" s="235"/>
      <c r="B326" s="235"/>
      <c r="C326" s="235"/>
      <c r="D326" s="235"/>
      <c r="E326" s="235"/>
      <c r="F326" s="235"/>
      <c r="G326" s="235"/>
    </row>
    <row r="327" customFormat="false" ht="15.75" hidden="false" customHeight="false" outlineLevel="0" collapsed="false">
      <c r="A327" s="235"/>
      <c r="B327" s="235"/>
      <c r="C327" s="235"/>
      <c r="D327" s="235"/>
      <c r="E327" s="235"/>
      <c r="F327" s="235"/>
      <c r="G327" s="235"/>
    </row>
    <row r="328" customFormat="false" ht="15.75" hidden="false" customHeight="false" outlineLevel="0" collapsed="false">
      <c r="A328" s="235"/>
      <c r="B328" s="235"/>
      <c r="C328" s="235"/>
      <c r="D328" s="235"/>
      <c r="E328" s="235"/>
      <c r="F328" s="235"/>
      <c r="G328" s="235"/>
    </row>
    <row r="329" customFormat="false" ht="15.75" hidden="false" customHeight="false" outlineLevel="0" collapsed="false">
      <c r="A329" s="235"/>
      <c r="B329" s="235"/>
      <c r="C329" s="235"/>
      <c r="D329" s="235"/>
      <c r="E329" s="235"/>
      <c r="F329" s="235"/>
      <c r="G329" s="235"/>
    </row>
    <row r="330" customFormat="false" ht="15.75" hidden="false" customHeight="false" outlineLevel="0" collapsed="false">
      <c r="A330" s="235"/>
      <c r="B330" s="235"/>
      <c r="C330" s="235"/>
      <c r="D330" s="235"/>
      <c r="E330" s="235"/>
      <c r="F330" s="235"/>
      <c r="G330" s="235"/>
    </row>
    <row r="331" customFormat="false" ht="15.75" hidden="false" customHeight="false" outlineLevel="0" collapsed="false">
      <c r="A331" s="235"/>
      <c r="B331" s="235"/>
      <c r="C331" s="235"/>
      <c r="D331" s="235"/>
      <c r="E331" s="235"/>
      <c r="F331" s="235"/>
      <c r="G331" s="235"/>
    </row>
    <row r="332" customFormat="false" ht="15.75" hidden="false" customHeight="false" outlineLevel="0" collapsed="false">
      <c r="A332" s="235"/>
      <c r="B332" s="235"/>
      <c r="C332" s="235"/>
      <c r="D332" s="235"/>
      <c r="E332" s="235"/>
      <c r="F332" s="235"/>
      <c r="G332" s="235"/>
    </row>
    <row r="333" customFormat="false" ht="15.75" hidden="false" customHeight="false" outlineLevel="0" collapsed="false">
      <c r="A333" s="235"/>
      <c r="B333" s="235"/>
      <c r="C333" s="235"/>
      <c r="D333" s="235"/>
      <c r="E333" s="235"/>
      <c r="F333" s="235"/>
      <c r="G333" s="235"/>
    </row>
    <row r="334" customFormat="false" ht="15.75" hidden="false" customHeight="false" outlineLevel="0" collapsed="false">
      <c r="A334" s="235"/>
      <c r="B334" s="235"/>
      <c r="C334" s="235"/>
      <c r="D334" s="235"/>
      <c r="E334" s="235"/>
      <c r="F334" s="235"/>
      <c r="G334" s="235"/>
    </row>
    <row r="335" customFormat="false" ht="15.75" hidden="false" customHeight="false" outlineLevel="0" collapsed="false">
      <c r="A335" s="235"/>
      <c r="B335" s="235"/>
      <c r="C335" s="235"/>
      <c r="D335" s="235"/>
      <c r="E335" s="235"/>
      <c r="F335" s="235"/>
      <c r="G335" s="235"/>
    </row>
    <row r="336" customFormat="false" ht="15.75" hidden="false" customHeight="false" outlineLevel="0" collapsed="false">
      <c r="A336" s="235"/>
      <c r="B336" s="235"/>
      <c r="C336" s="235"/>
      <c r="D336" s="235"/>
      <c r="E336" s="235"/>
      <c r="F336" s="235"/>
      <c r="G336" s="235"/>
    </row>
    <row r="337" customFormat="false" ht="15.75" hidden="false" customHeight="false" outlineLevel="0" collapsed="false">
      <c r="A337" s="235"/>
      <c r="B337" s="235"/>
      <c r="C337" s="235"/>
      <c r="D337" s="235"/>
      <c r="E337" s="235"/>
      <c r="F337" s="235"/>
      <c r="G337" s="235"/>
    </row>
    <row r="338" customFormat="false" ht="15.75" hidden="false" customHeight="false" outlineLevel="0" collapsed="false">
      <c r="A338" s="235"/>
      <c r="B338" s="235"/>
      <c r="C338" s="235"/>
      <c r="D338" s="235"/>
      <c r="E338" s="235"/>
      <c r="F338" s="235"/>
      <c r="G338" s="235"/>
    </row>
    <row r="339" customFormat="false" ht="15.75" hidden="false" customHeight="false" outlineLevel="0" collapsed="false">
      <c r="A339" s="235"/>
      <c r="B339" s="235"/>
      <c r="C339" s="235"/>
      <c r="D339" s="235"/>
      <c r="E339" s="235"/>
      <c r="F339" s="235"/>
      <c r="G339" s="235"/>
    </row>
    <row r="340" customFormat="false" ht="15.75" hidden="false" customHeight="false" outlineLevel="0" collapsed="false">
      <c r="A340" s="235"/>
      <c r="B340" s="235"/>
      <c r="C340" s="235"/>
      <c r="D340" s="235"/>
      <c r="E340" s="235"/>
      <c r="F340" s="235"/>
      <c r="G340" s="235"/>
    </row>
    <row r="341" customFormat="false" ht="15.75" hidden="false" customHeight="false" outlineLevel="0" collapsed="false">
      <c r="A341" s="235"/>
      <c r="B341" s="235"/>
      <c r="C341" s="235"/>
      <c r="D341" s="235"/>
      <c r="E341" s="235"/>
      <c r="F341" s="235"/>
      <c r="G341" s="235"/>
    </row>
    <row r="342" customFormat="false" ht="15.75" hidden="false" customHeight="false" outlineLevel="0" collapsed="false">
      <c r="A342" s="235"/>
      <c r="B342" s="235"/>
      <c r="C342" s="235"/>
      <c r="D342" s="235"/>
      <c r="E342" s="235"/>
      <c r="F342" s="235"/>
      <c r="G342" s="235"/>
    </row>
    <row r="343" customFormat="false" ht="15.75" hidden="false" customHeight="false" outlineLevel="0" collapsed="false">
      <c r="A343" s="235"/>
      <c r="B343" s="235"/>
      <c r="C343" s="235"/>
      <c r="D343" s="235"/>
      <c r="E343" s="235"/>
      <c r="F343" s="235"/>
      <c r="G343" s="235"/>
    </row>
    <row r="344" customFormat="false" ht="15.75" hidden="false" customHeight="false" outlineLevel="0" collapsed="false">
      <c r="A344" s="235"/>
      <c r="B344" s="235"/>
      <c r="C344" s="235"/>
      <c r="D344" s="235"/>
      <c r="E344" s="235"/>
      <c r="F344" s="235"/>
      <c r="G344" s="235"/>
    </row>
    <row r="345" customFormat="false" ht="15.75" hidden="false" customHeight="false" outlineLevel="0" collapsed="false">
      <c r="A345" s="235"/>
      <c r="B345" s="235"/>
      <c r="C345" s="235"/>
      <c r="D345" s="235"/>
      <c r="E345" s="235"/>
      <c r="F345" s="235"/>
      <c r="G345" s="235"/>
    </row>
    <row r="346" customFormat="false" ht="15.75" hidden="false" customHeight="false" outlineLevel="0" collapsed="false">
      <c r="A346" s="235"/>
      <c r="B346" s="235"/>
      <c r="C346" s="235"/>
      <c r="D346" s="235"/>
      <c r="E346" s="235"/>
      <c r="F346" s="235"/>
      <c r="G346" s="235"/>
    </row>
    <row r="347" customFormat="false" ht="15.75" hidden="false" customHeight="false" outlineLevel="0" collapsed="false">
      <c r="A347" s="235"/>
      <c r="B347" s="235"/>
      <c r="C347" s="235"/>
      <c r="D347" s="235"/>
      <c r="E347" s="235"/>
      <c r="F347" s="235"/>
      <c r="G347" s="235"/>
    </row>
    <row r="348" customFormat="false" ht="15.75" hidden="false" customHeight="false" outlineLevel="0" collapsed="false">
      <c r="A348" s="235"/>
      <c r="B348" s="235"/>
      <c r="C348" s="235"/>
      <c r="D348" s="235"/>
      <c r="E348" s="235"/>
      <c r="F348" s="235"/>
      <c r="G348" s="235"/>
    </row>
    <row r="349" customFormat="false" ht="15.75" hidden="false" customHeight="false" outlineLevel="0" collapsed="false">
      <c r="A349" s="235"/>
      <c r="B349" s="235"/>
      <c r="C349" s="235"/>
      <c r="D349" s="235"/>
      <c r="E349" s="235"/>
      <c r="F349" s="235"/>
      <c r="G349" s="235"/>
    </row>
    <row r="350" customFormat="false" ht="15.75" hidden="false" customHeight="false" outlineLevel="0" collapsed="false">
      <c r="A350" s="235"/>
      <c r="B350" s="235"/>
      <c r="C350" s="235"/>
      <c r="D350" s="235"/>
      <c r="E350" s="235"/>
      <c r="F350" s="235"/>
      <c r="G350" s="235"/>
    </row>
    <row r="351" customFormat="false" ht="15.75" hidden="false" customHeight="false" outlineLevel="0" collapsed="false">
      <c r="A351" s="235"/>
      <c r="B351" s="235"/>
      <c r="C351" s="235"/>
      <c r="D351" s="235"/>
      <c r="E351" s="235"/>
      <c r="F351" s="235"/>
      <c r="G351" s="235"/>
    </row>
    <row r="352" customFormat="false" ht="15.75" hidden="false" customHeight="false" outlineLevel="0" collapsed="false">
      <c r="A352" s="235"/>
      <c r="B352" s="235"/>
      <c r="C352" s="235"/>
      <c r="D352" s="235"/>
      <c r="E352" s="235"/>
      <c r="F352" s="235"/>
      <c r="G352" s="235"/>
    </row>
    <row r="353" customFormat="false" ht="15.75" hidden="false" customHeight="false" outlineLevel="0" collapsed="false">
      <c r="A353" s="235"/>
      <c r="B353" s="235"/>
      <c r="C353" s="235"/>
      <c r="D353" s="235"/>
      <c r="E353" s="235"/>
      <c r="F353" s="235"/>
      <c r="G353" s="235"/>
    </row>
    <row r="354" customFormat="false" ht="15.75" hidden="false" customHeight="false" outlineLevel="0" collapsed="false">
      <c r="A354" s="235"/>
      <c r="B354" s="235"/>
      <c r="C354" s="235"/>
      <c r="D354" s="235"/>
      <c r="E354" s="235"/>
      <c r="F354" s="235"/>
      <c r="G354" s="235"/>
    </row>
    <row r="355" customFormat="false" ht="15.75" hidden="false" customHeight="false" outlineLevel="0" collapsed="false">
      <c r="A355" s="235"/>
      <c r="B355" s="235"/>
      <c r="C355" s="235"/>
      <c r="D355" s="235"/>
      <c r="E355" s="235"/>
      <c r="F355" s="235"/>
      <c r="G355" s="235"/>
    </row>
    <row r="356" customFormat="false" ht="15.75" hidden="false" customHeight="false" outlineLevel="0" collapsed="false">
      <c r="A356" s="235"/>
      <c r="B356" s="235"/>
      <c r="C356" s="235"/>
      <c r="D356" s="235"/>
      <c r="E356" s="235"/>
      <c r="F356" s="235"/>
      <c r="G356" s="235"/>
    </row>
    <row r="357" customFormat="false" ht="15.75" hidden="false" customHeight="false" outlineLevel="0" collapsed="false">
      <c r="A357" s="235"/>
      <c r="B357" s="235"/>
      <c r="C357" s="235"/>
      <c r="D357" s="235"/>
      <c r="E357" s="235"/>
      <c r="F357" s="235"/>
      <c r="G357" s="235"/>
    </row>
    <row r="358" customFormat="false" ht="15.75" hidden="false" customHeight="false" outlineLevel="0" collapsed="false">
      <c r="A358" s="235"/>
      <c r="B358" s="235"/>
      <c r="C358" s="235"/>
      <c r="D358" s="235"/>
      <c r="E358" s="235"/>
      <c r="F358" s="235"/>
      <c r="G358" s="235"/>
    </row>
    <row r="359" customFormat="false" ht="15.75" hidden="false" customHeight="false" outlineLevel="0" collapsed="false">
      <c r="A359" s="235"/>
      <c r="B359" s="235"/>
      <c r="C359" s="235"/>
      <c r="D359" s="235"/>
      <c r="E359" s="235"/>
      <c r="F359" s="235"/>
      <c r="G359" s="235"/>
    </row>
    <row r="360" customFormat="false" ht="15.75" hidden="false" customHeight="false" outlineLevel="0" collapsed="false">
      <c r="A360" s="235"/>
      <c r="B360" s="235"/>
      <c r="C360" s="235"/>
      <c r="D360" s="235"/>
      <c r="E360" s="235"/>
      <c r="F360" s="235"/>
      <c r="G360" s="235"/>
    </row>
    <row r="361" customFormat="false" ht="15.75" hidden="false" customHeight="false" outlineLevel="0" collapsed="false">
      <c r="A361" s="235"/>
      <c r="B361" s="235"/>
      <c r="C361" s="235"/>
      <c r="D361" s="235"/>
      <c r="E361" s="235"/>
      <c r="F361" s="235"/>
      <c r="G361" s="235"/>
    </row>
    <row r="362" customFormat="false" ht="15.75" hidden="false" customHeight="false" outlineLevel="0" collapsed="false">
      <c r="A362" s="235"/>
      <c r="B362" s="235"/>
      <c r="C362" s="235"/>
      <c r="D362" s="235"/>
      <c r="E362" s="235"/>
      <c r="F362" s="235"/>
      <c r="G362" s="235"/>
    </row>
    <row r="363" customFormat="false" ht="15.75" hidden="false" customHeight="false" outlineLevel="0" collapsed="false">
      <c r="A363" s="235"/>
      <c r="B363" s="235"/>
      <c r="C363" s="235"/>
      <c r="D363" s="235"/>
      <c r="E363" s="235"/>
      <c r="F363" s="235"/>
      <c r="G363" s="235"/>
    </row>
    <row r="364" customFormat="false" ht="15.75" hidden="false" customHeight="false" outlineLevel="0" collapsed="false">
      <c r="A364" s="235"/>
      <c r="B364" s="235"/>
      <c r="C364" s="235"/>
      <c r="D364" s="235"/>
      <c r="E364" s="235"/>
      <c r="F364" s="235"/>
      <c r="G364" s="235"/>
    </row>
    <row r="365" customFormat="false" ht="15.75" hidden="false" customHeight="false" outlineLevel="0" collapsed="false">
      <c r="A365" s="235"/>
      <c r="B365" s="235"/>
      <c r="C365" s="235"/>
      <c r="D365" s="235"/>
      <c r="E365" s="235"/>
      <c r="F365" s="235"/>
      <c r="G365" s="235"/>
    </row>
    <row r="366" customFormat="false" ht="15.75" hidden="false" customHeight="false" outlineLevel="0" collapsed="false">
      <c r="A366" s="235"/>
      <c r="B366" s="235"/>
      <c r="C366" s="235"/>
      <c r="D366" s="235"/>
      <c r="E366" s="235"/>
      <c r="F366" s="235"/>
      <c r="G366" s="235"/>
    </row>
    <row r="367" customFormat="false" ht="15.75" hidden="false" customHeight="false" outlineLevel="0" collapsed="false">
      <c r="A367" s="235"/>
      <c r="B367" s="235"/>
      <c r="C367" s="235"/>
      <c r="D367" s="235"/>
      <c r="E367" s="235"/>
      <c r="F367" s="235"/>
      <c r="G367" s="235"/>
    </row>
    <row r="368" customFormat="false" ht="15.75" hidden="false" customHeight="false" outlineLevel="0" collapsed="false">
      <c r="A368" s="235"/>
      <c r="B368" s="235"/>
      <c r="C368" s="235"/>
      <c r="D368" s="235"/>
      <c r="E368" s="235"/>
      <c r="F368" s="235"/>
      <c r="G368" s="235"/>
    </row>
    <row r="369" customFormat="false" ht="15.75" hidden="false" customHeight="false" outlineLevel="0" collapsed="false">
      <c r="A369" s="235"/>
      <c r="B369" s="235"/>
      <c r="C369" s="235"/>
      <c r="D369" s="235"/>
      <c r="E369" s="235"/>
      <c r="F369" s="235"/>
      <c r="G369" s="235"/>
    </row>
    <row r="370" customFormat="false" ht="15.75" hidden="false" customHeight="false" outlineLevel="0" collapsed="false">
      <c r="A370" s="235"/>
      <c r="B370" s="235"/>
      <c r="C370" s="235"/>
      <c r="D370" s="235"/>
      <c r="E370" s="235"/>
      <c r="F370" s="235"/>
      <c r="G370" s="235"/>
    </row>
    <row r="371" customFormat="false" ht="15.75" hidden="false" customHeight="false" outlineLevel="0" collapsed="false">
      <c r="A371" s="235"/>
      <c r="B371" s="235"/>
      <c r="C371" s="235"/>
      <c r="D371" s="235"/>
      <c r="E371" s="235"/>
      <c r="F371" s="235"/>
      <c r="G371" s="235"/>
    </row>
    <row r="372" customFormat="false" ht="15.75" hidden="false" customHeight="false" outlineLevel="0" collapsed="false">
      <c r="A372" s="235"/>
      <c r="B372" s="235"/>
      <c r="C372" s="235"/>
      <c r="D372" s="235"/>
      <c r="E372" s="235"/>
      <c r="F372" s="235"/>
      <c r="G372" s="235"/>
    </row>
    <row r="373" customFormat="false" ht="15.75" hidden="false" customHeight="false" outlineLevel="0" collapsed="false">
      <c r="A373" s="235"/>
      <c r="B373" s="235"/>
      <c r="C373" s="235"/>
      <c r="D373" s="235"/>
      <c r="E373" s="235"/>
      <c r="F373" s="235"/>
      <c r="G373" s="235"/>
    </row>
    <row r="374" customFormat="false" ht="15.75" hidden="false" customHeight="false" outlineLevel="0" collapsed="false">
      <c r="A374" s="235"/>
      <c r="B374" s="235"/>
      <c r="C374" s="235"/>
      <c r="D374" s="235"/>
      <c r="E374" s="235"/>
      <c r="F374" s="235"/>
      <c r="G374" s="235"/>
    </row>
    <row r="375" customFormat="false" ht="15.75" hidden="false" customHeight="false" outlineLevel="0" collapsed="false">
      <c r="A375" s="235"/>
      <c r="B375" s="235"/>
      <c r="C375" s="235"/>
      <c r="D375" s="235"/>
      <c r="E375" s="235"/>
      <c r="F375" s="235"/>
      <c r="G375" s="235"/>
    </row>
    <row r="376" customFormat="false" ht="15.75" hidden="false" customHeight="false" outlineLevel="0" collapsed="false">
      <c r="A376" s="235"/>
      <c r="B376" s="235"/>
      <c r="C376" s="235"/>
      <c r="D376" s="235"/>
      <c r="E376" s="235"/>
      <c r="F376" s="235"/>
      <c r="G376" s="235"/>
    </row>
    <row r="377" customFormat="false" ht="15.75" hidden="false" customHeight="false" outlineLevel="0" collapsed="false">
      <c r="A377" s="235"/>
      <c r="B377" s="235"/>
      <c r="C377" s="235"/>
      <c r="D377" s="235"/>
      <c r="E377" s="235"/>
      <c r="F377" s="235"/>
      <c r="G377" s="235"/>
    </row>
    <row r="378" customFormat="false" ht="15.75" hidden="false" customHeight="false" outlineLevel="0" collapsed="false">
      <c r="A378" s="235"/>
      <c r="B378" s="235"/>
      <c r="C378" s="235"/>
      <c r="D378" s="235"/>
      <c r="E378" s="235"/>
      <c r="F378" s="235"/>
      <c r="G378" s="235"/>
    </row>
    <row r="379" customFormat="false" ht="15.75" hidden="false" customHeight="false" outlineLevel="0" collapsed="false">
      <c r="A379" s="235"/>
      <c r="B379" s="235"/>
      <c r="C379" s="235"/>
      <c r="D379" s="235"/>
      <c r="E379" s="235"/>
      <c r="F379" s="235"/>
      <c r="G379" s="235"/>
    </row>
    <row r="380" customFormat="false" ht="15.75" hidden="false" customHeight="false" outlineLevel="0" collapsed="false">
      <c r="A380" s="235"/>
      <c r="B380" s="235"/>
      <c r="C380" s="235"/>
      <c r="D380" s="235"/>
      <c r="E380" s="235"/>
      <c r="F380" s="235"/>
      <c r="G380" s="235"/>
    </row>
    <row r="381" customFormat="false" ht="15.75" hidden="false" customHeight="false" outlineLevel="0" collapsed="false">
      <c r="A381" s="235"/>
      <c r="B381" s="235"/>
      <c r="C381" s="235"/>
      <c r="D381" s="235"/>
      <c r="E381" s="235"/>
      <c r="F381" s="235"/>
      <c r="G381" s="235"/>
    </row>
    <row r="382" customFormat="false" ht="15.75" hidden="false" customHeight="false" outlineLevel="0" collapsed="false">
      <c r="A382" s="235"/>
      <c r="B382" s="235"/>
      <c r="C382" s="235"/>
      <c r="D382" s="235"/>
      <c r="E382" s="235"/>
      <c r="F382" s="235"/>
      <c r="G382" s="235"/>
    </row>
    <row r="383" customFormat="false" ht="15.75" hidden="false" customHeight="false" outlineLevel="0" collapsed="false">
      <c r="A383" s="235"/>
      <c r="B383" s="235"/>
      <c r="C383" s="235"/>
      <c r="D383" s="235"/>
      <c r="E383" s="235"/>
      <c r="F383" s="235"/>
      <c r="G383" s="235"/>
    </row>
    <row r="384" customFormat="false" ht="15.75" hidden="false" customHeight="false" outlineLevel="0" collapsed="false">
      <c r="A384" s="235"/>
      <c r="B384" s="235"/>
      <c r="C384" s="235"/>
      <c r="D384" s="235"/>
      <c r="E384" s="235"/>
      <c r="F384" s="235"/>
      <c r="G384" s="235"/>
    </row>
    <row r="385" customFormat="false" ht="15.75" hidden="false" customHeight="false" outlineLevel="0" collapsed="false">
      <c r="A385" s="235"/>
      <c r="B385" s="235"/>
      <c r="C385" s="235"/>
      <c r="D385" s="235"/>
      <c r="E385" s="235"/>
      <c r="F385" s="235"/>
      <c r="G385" s="235"/>
    </row>
    <row r="386" customFormat="false" ht="15.75" hidden="false" customHeight="false" outlineLevel="0" collapsed="false">
      <c r="A386" s="235"/>
      <c r="B386" s="235"/>
      <c r="C386" s="235"/>
      <c r="D386" s="235"/>
      <c r="E386" s="235"/>
      <c r="F386" s="235"/>
      <c r="G386" s="235"/>
    </row>
    <row r="387" customFormat="false" ht="15.75" hidden="false" customHeight="false" outlineLevel="0" collapsed="false">
      <c r="A387" s="235"/>
      <c r="B387" s="235"/>
      <c r="C387" s="235"/>
      <c r="D387" s="235"/>
      <c r="E387" s="235"/>
      <c r="F387" s="235"/>
      <c r="G387" s="235"/>
    </row>
    <row r="388" customFormat="false" ht="15.75" hidden="false" customHeight="false" outlineLevel="0" collapsed="false">
      <c r="A388" s="235"/>
      <c r="B388" s="235"/>
      <c r="C388" s="235"/>
      <c r="D388" s="235"/>
      <c r="E388" s="235"/>
      <c r="F388" s="235"/>
      <c r="G388" s="235"/>
    </row>
    <row r="389" customFormat="false" ht="15.75" hidden="false" customHeight="false" outlineLevel="0" collapsed="false">
      <c r="A389" s="235"/>
      <c r="B389" s="235"/>
      <c r="C389" s="235"/>
      <c r="D389" s="235"/>
      <c r="E389" s="235"/>
      <c r="F389" s="235"/>
      <c r="G389" s="235"/>
    </row>
    <row r="390" customFormat="false" ht="15.75" hidden="false" customHeight="false" outlineLevel="0" collapsed="false">
      <c r="A390" s="235"/>
      <c r="B390" s="235"/>
      <c r="C390" s="235"/>
      <c r="D390" s="235"/>
      <c r="E390" s="235"/>
      <c r="F390" s="235"/>
      <c r="G390" s="235"/>
    </row>
    <row r="391" customFormat="false" ht="15.75" hidden="false" customHeight="false" outlineLevel="0" collapsed="false">
      <c r="A391" s="235"/>
      <c r="B391" s="235"/>
      <c r="C391" s="235"/>
      <c r="D391" s="235"/>
      <c r="E391" s="235"/>
      <c r="F391" s="235"/>
      <c r="G391" s="235"/>
    </row>
    <row r="392" customFormat="false" ht="15.75" hidden="false" customHeight="false" outlineLevel="0" collapsed="false">
      <c r="A392" s="235"/>
      <c r="B392" s="235"/>
      <c r="C392" s="235"/>
      <c r="D392" s="235"/>
      <c r="E392" s="235"/>
      <c r="F392" s="235"/>
      <c r="G392" s="235"/>
    </row>
    <row r="393" customFormat="false" ht="15.75" hidden="false" customHeight="false" outlineLevel="0" collapsed="false">
      <c r="A393" s="235"/>
      <c r="B393" s="235"/>
      <c r="C393" s="235"/>
      <c r="D393" s="235"/>
      <c r="E393" s="235"/>
      <c r="F393" s="235"/>
      <c r="G393" s="235"/>
    </row>
    <row r="394" customFormat="false" ht="15.75" hidden="false" customHeight="false" outlineLevel="0" collapsed="false">
      <c r="A394" s="235"/>
      <c r="B394" s="235"/>
      <c r="C394" s="235"/>
      <c r="D394" s="235"/>
      <c r="E394" s="235"/>
      <c r="F394" s="235"/>
      <c r="G394" s="235"/>
    </row>
    <row r="395" customFormat="false" ht="15.75" hidden="false" customHeight="false" outlineLevel="0" collapsed="false">
      <c r="A395" s="235"/>
      <c r="B395" s="235"/>
      <c r="C395" s="235"/>
      <c r="D395" s="235"/>
      <c r="E395" s="235"/>
      <c r="F395" s="235"/>
      <c r="G395" s="235"/>
    </row>
    <row r="396" customFormat="false" ht="15.75" hidden="false" customHeight="false" outlineLevel="0" collapsed="false">
      <c r="A396" s="235"/>
      <c r="B396" s="235"/>
      <c r="C396" s="235"/>
      <c r="D396" s="235"/>
      <c r="E396" s="235"/>
      <c r="F396" s="235"/>
      <c r="G396" s="235"/>
    </row>
    <row r="397" customFormat="false" ht="15.75" hidden="false" customHeight="false" outlineLevel="0" collapsed="false">
      <c r="A397" s="235"/>
      <c r="B397" s="235"/>
      <c r="C397" s="235"/>
      <c r="D397" s="235"/>
      <c r="E397" s="235"/>
      <c r="F397" s="235"/>
      <c r="G397" s="235"/>
    </row>
    <row r="398" customFormat="false" ht="15.75" hidden="false" customHeight="false" outlineLevel="0" collapsed="false">
      <c r="A398" s="235"/>
      <c r="B398" s="235"/>
      <c r="C398" s="235"/>
      <c r="D398" s="235"/>
      <c r="E398" s="235"/>
      <c r="F398" s="235"/>
      <c r="G398" s="235"/>
    </row>
    <row r="399" customFormat="false" ht="15.75" hidden="false" customHeight="false" outlineLevel="0" collapsed="false">
      <c r="A399" s="235"/>
      <c r="B399" s="235"/>
      <c r="C399" s="235"/>
      <c r="D399" s="235"/>
      <c r="E399" s="235"/>
      <c r="F399" s="235"/>
      <c r="G399" s="235"/>
    </row>
    <row r="400" customFormat="false" ht="15.75" hidden="false" customHeight="false" outlineLevel="0" collapsed="false">
      <c r="A400" s="235"/>
      <c r="B400" s="235"/>
      <c r="C400" s="235"/>
      <c r="D400" s="235"/>
      <c r="E400" s="235"/>
      <c r="F400" s="235"/>
      <c r="G400" s="235"/>
    </row>
    <row r="401" customFormat="false" ht="15.75" hidden="false" customHeight="false" outlineLevel="0" collapsed="false">
      <c r="A401" s="235"/>
      <c r="B401" s="235"/>
      <c r="C401" s="235"/>
      <c r="D401" s="235"/>
      <c r="E401" s="235"/>
      <c r="F401" s="235"/>
      <c r="G401" s="235"/>
    </row>
    <row r="402" customFormat="false" ht="15.75" hidden="false" customHeight="false" outlineLevel="0" collapsed="false">
      <c r="A402" s="235"/>
      <c r="B402" s="235"/>
      <c r="C402" s="235"/>
      <c r="D402" s="235"/>
      <c r="E402" s="235"/>
      <c r="F402" s="235"/>
      <c r="G402" s="235"/>
    </row>
    <row r="403" customFormat="false" ht="15.75" hidden="false" customHeight="false" outlineLevel="0" collapsed="false">
      <c r="A403" s="235"/>
      <c r="B403" s="235"/>
      <c r="C403" s="235"/>
      <c r="D403" s="235"/>
      <c r="E403" s="235"/>
      <c r="F403" s="235"/>
      <c r="G403" s="235"/>
    </row>
    <row r="404" customFormat="false" ht="15.75" hidden="false" customHeight="false" outlineLevel="0" collapsed="false">
      <c r="A404" s="235"/>
      <c r="B404" s="235"/>
      <c r="C404" s="235"/>
      <c r="D404" s="235"/>
      <c r="E404" s="235"/>
      <c r="F404" s="235"/>
      <c r="G404" s="235"/>
    </row>
    <row r="405" customFormat="false" ht="15.75" hidden="false" customHeight="false" outlineLevel="0" collapsed="false">
      <c r="A405" s="235"/>
      <c r="B405" s="235"/>
      <c r="C405" s="235"/>
      <c r="D405" s="235"/>
      <c r="E405" s="235"/>
      <c r="F405" s="235"/>
      <c r="G405" s="235"/>
    </row>
    <row r="406" customFormat="false" ht="15.75" hidden="false" customHeight="false" outlineLevel="0" collapsed="false">
      <c r="A406" s="235"/>
      <c r="B406" s="235"/>
      <c r="C406" s="235"/>
      <c r="D406" s="235"/>
      <c r="E406" s="235"/>
      <c r="F406" s="235"/>
      <c r="G406" s="235"/>
    </row>
    <row r="407" customFormat="false" ht="15.75" hidden="false" customHeight="false" outlineLevel="0" collapsed="false">
      <c r="A407" s="235"/>
      <c r="B407" s="235"/>
      <c r="C407" s="235"/>
      <c r="D407" s="235"/>
      <c r="E407" s="235"/>
      <c r="F407" s="235"/>
      <c r="G407" s="235"/>
    </row>
    <row r="408" customFormat="false" ht="15.75" hidden="false" customHeight="false" outlineLevel="0" collapsed="false">
      <c r="A408" s="235"/>
      <c r="B408" s="235"/>
      <c r="C408" s="235"/>
      <c r="D408" s="235"/>
      <c r="E408" s="235"/>
      <c r="F408" s="235"/>
      <c r="G408" s="235"/>
    </row>
    <row r="409" customFormat="false" ht="15.75" hidden="false" customHeight="false" outlineLevel="0" collapsed="false">
      <c r="A409" s="235"/>
      <c r="B409" s="235"/>
      <c r="C409" s="235"/>
      <c r="D409" s="235"/>
      <c r="E409" s="235"/>
      <c r="F409" s="235"/>
      <c r="G409" s="235"/>
    </row>
    <row r="410" customFormat="false" ht="15.75" hidden="false" customHeight="false" outlineLevel="0" collapsed="false">
      <c r="A410" s="235"/>
      <c r="B410" s="235"/>
      <c r="C410" s="235"/>
      <c r="D410" s="235"/>
      <c r="E410" s="235"/>
      <c r="F410" s="235"/>
      <c r="G410" s="235"/>
    </row>
    <row r="411" customFormat="false" ht="15.75" hidden="false" customHeight="false" outlineLevel="0" collapsed="false">
      <c r="A411" s="235"/>
      <c r="B411" s="235"/>
      <c r="C411" s="235"/>
      <c r="D411" s="235"/>
      <c r="E411" s="235"/>
      <c r="F411" s="235"/>
      <c r="G411" s="235"/>
    </row>
    <row r="412" customFormat="false" ht="15.75" hidden="false" customHeight="false" outlineLevel="0" collapsed="false">
      <c r="A412" s="235"/>
      <c r="B412" s="235"/>
      <c r="C412" s="235"/>
      <c r="D412" s="235"/>
      <c r="E412" s="235"/>
      <c r="F412" s="235"/>
      <c r="G412" s="235"/>
    </row>
    <row r="413" customFormat="false" ht="15.75" hidden="false" customHeight="false" outlineLevel="0" collapsed="false">
      <c r="A413" s="235"/>
      <c r="B413" s="235"/>
      <c r="C413" s="235"/>
      <c r="D413" s="235"/>
      <c r="E413" s="235"/>
      <c r="F413" s="235"/>
      <c r="G413" s="235"/>
    </row>
    <row r="414" customFormat="false" ht="15.75" hidden="false" customHeight="false" outlineLevel="0" collapsed="false">
      <c r="A414" s="235"/>
      <c r="B414" s="235"/>
      <c r="C414" s="235"/>
      <c r="D414" s="235"/>
      <c r="E414" s="235"/>
      <c r="F414" s="235"/>
      <c r="G414" s="235"/>
    </row>
    <row r="415" customFormat="false" ht="15.75" hidden="false" customHeight="false" outlineLevel="0" collapsed="false">
      <c r="A415" s="235"/>
      <c r="B415" s="235"/>
      <c r="C415" s="235"/>
      <c r="D415" s="235"/>
      <c r="E415" s="235"/>
      <c r="F415" s="235"/>
      <c r="G415" s="235"/>
    </row>
    <row r="416" customFormat="false" ht="15.75" hidden="false" customHeight="false" outlineLevel="0" collapsed="false">
      <c r="A416" s="235"/>
      <c r="B416" s="235"/>
      <c r="C416" s="235"/>
      <c r="D416" s="235"/>
      <c r="E416" s="235"/>
      <c r="F416" s="235"/>
      <c r="G416" s="235"/>
    </row>
    <row r="417" customFormat="false" ht="15.75" hidden="false" customHeight="false" outlineLevel="0" collapsed="false">
      <c r="A417" s="235"/>
      <c r="B417" s="235"/>
      <c r="C417" s="235"/>
      <c r="D417" s="235"/>
      <c r="E417" s="235"/>
      <c r="F417" s="235"/>
      <c r="G417" s="235"/>
    </row>
    <row r="418" customFormat="false" ht="15.75" hidden="false" customHeight="false" outlineLevel="0" collapsed="false">
      <c r="A418" s="235"/>
      <c r="B418" s="235"/>
      <c r="C418" s="235"/>
      <c r="D418" s="235"/>
      <c r="E418" s="235"/>
      <c r="F418" s="235"/>
      <c r="G418" s="235"/>
    </row>
    <row r="419" customFormat="false" ht="15.75" hidden="false" customHeight="false" outlineLevel="0" collapsed="false">
      <c r="A419" s="235"/>
      <c r="B419" s="235"/>
      <c r="C419" s="235"/>
      <c r="D419" s="235"/>
      <c r="E419" s="235"/>
      <c r="F419" s="235"/>
      <c r="G419" s="235"/>
    </row>
    <row r="420" customFormat="false" ht="15.75" hidden="false" customHeight="false" outlineLevel="0" collapsed="false">
      <c r="A420" s="235"/>
      <c r="B420" s="235"/>
      <c r="C420" s="235"/>
      <c r="D420" s="235"/>
      <c r="E420" s="235"/>
      <c r="F420" s="235"/>
      <c r="G420" s="235"/>
    </row>
    <row r="421" customFormat="false" ht="15.75" hidden="false" customHeight="false" outlineLevel="0" collapsed="false">
      <c r="A421" s="235"/>
      <c r="B421" s="235"/>
      <c r="C421" s="235"/>
      <c r="D421" s="235"/>
      <c r="E421" s="235"/>
      <c r="F421" s="235"/>
      <c r="G421" s="235"/>
    </row>
    <row r="422" customFormat="false" ht="15.75" hidden="false" customHeight="false" outlineLevel="0" collapsed="false">
      <c r="A422" s="235"/>
      <c r="B422" s="235"/>
      <c r="C422" s="235"/>
      <c r="D422" s="235"/>
      <c r="E422" s="235"/>
      <c r="F422" s="235"/>
      <c r="G422" s="235"/>
    </row>
    <row r="423" customFormat="false" ht="15.75" hidden="false" customHeight="false" outlineLevel="0" collapsed="false">
      <c r="A423" s="235"/>
      <c r="B423" s="235"/>
      <c r="C423" s="235"/>
      <c r="D423" s="235"/>
      <c r="E423" s="235"/>
      <c r="F423" s="235"/>
      <c r="G423" s="235"/>
    </row>
    <row r="424" customFormat="false" ht="15.75" hidden="false" customHeight="false" outlineLevel="0" collapsed="false">
      <c r="A424" s="235"/>
      <c r="B424" s="235"/>
      <c r="C424" s="235"/>
      <c r="D424" s="235"/>
      <c r="E424" s="235"/>
      <c r="F424" s="235"/>
      <c r="G424" s="235"/>
    </row>
    <row r="425" customFormat="false" ht="15.75" hidden="false" customHeight="false" outlineLevel="0" collapsed="false">
      <c r="A425" s="235"/>
      <c r="B425" s="235"/>
      <c r="C425" s="235"/>
      <c r="D425" s="235"/>
      <c r="E425" s="235"/>
      <c r="F425" s="235"/>
      <c r="G425" s="235"/>
    </row>
    <row r="426" customFormat="false" ht="15.75" hidden="false" customHeight="false" outlineLevel="0" collapsed="false">
      <c r="A426" s="235"/>
      <c r="B426" s="235"/>
      <c r="C426" s="235"/>
      <c r="D426" s="235"/>
      <c r="E426" s="235"/>
      <c r="F426" s="235"/>
      <c r="G426" s="235"/>
    </row>
    <row r="427" customFormat="false" ht="15.75" hidden="false" customHeight="false" outlineLevel="0" collapsed="false">
      <c r="A427" s="235"/>
      <c r="B427" s="235"/>
      <c r="C427" s="235"/>
      <c r="D427" s="235"/>
      <c r="E427" s="235"/>
      <c r="F427" s="235"/>
      <c r="G427" s="235"/>
    </row>
    <row r="428" customFormat="false" ht="15.75" hidden="false" customHeight="false" outlineLevel="0" collapsed="false">
      <c r="A428" s="235"/>
      <c r="B428" s="235"/>
      <c r="C428" s="235"/>
      <c r="D428" s="235"/>
      <c r="E428" s="235"/>
      <c r="F428" s="235"/>
      <c r="G428" s="235"/>
    </row>
    <row r="429" customFormat="false" ht="15.75" hidden="false" customHeight="false" outlineLevel="0" collapsed="false">
      <c r="A429" s="235"/>
      <c r="B429" s="235"/>
      <c r="C429" s="235"/>
      <c r="D429" s="235"/>
      <c r="E429" s="235"/>
      <c r="F429" s="235"/>
      <c r="G429" s="235"/>
    </row>
    <row r="430" customFormat="false" ht="15.75" hidden="false" customHeight="false" outlineLevel="0" collapsed="false">
      <c r="A430" s="235"/>
      <c r="B430" s="235"/>
      <c r="C430" s="235"/>
      <c r="D430" s="235"/>
      <c r="E430" s="235"/>
      <c r="F430" s="235"/>
      <c r="G430" s="235"/>
    </row>
    <row r="431" customFormat="false" ht="15.75" hidden="false" customHeight="false" outlineLevel="0" collapsed="false">
      <c r="A431" s="235"/>
      <c r="B431" s="235"/>
      <c r="C431" s="235"/>
      <c r="D431" s="235"/>
      <c r="E431" s="235"/>
      <c r="F431" s="235"/>
      <c r="G431" s="235"/>
    </row>
    <row r="432" customFormat="false" ht="15.75" hidden="false" customHeight="false" outlineLevel="0" collapsed="false">
      <c r="A432" s="235"/>
      <c r="B432" s="235"/>
      <c r="C432" s="235"/>
      <c r="D432" s="235"/>
      <c r="E432" s="235"/>
      <c r="F432" s="235"/>
      <c r="G432" s="235"/>
    </row>
    <row r="433" customFormat="false" ht="15.75" hidden="false" customHeight="false" outlineLevel="0" collapsed="false">
      <c r="A433" s="235"/>
      <c r="B433" s="235"/>
      <c r="C433" s="235"/>
      <c r="D433" s="235"/>
      <c r="E433" s="235"/>
      <c r="F433" s="235"/>
      <c r="G433" s="235"/>
    </row>
    <row r="434" customFormat="false" ht="15.75" hidden="false" customHeight="false" outlineLevel="0" collapsed="false">
      <c r="A434" s="235"/>
      <c r="B434" s="235"/>
      <c r="C434" s="235"/>
      <c r="D434" s="235"/>
      <c r="E434" s="235"/>
      <c r="F434" s="235"/>
      <c r="G434" s="235"/>
    </row>
    <row r="435" customFormat="false" ht="15.75" hidden="false" customHeight="false" outlineLevel="0" collapsed="false">
      <c r="A435" s="235"/>
      <c r="B435" s="235"/>
      <c r="C435" s="235"/>
      <c r="D435" s="235"/>
      <c r="E435" s="235"/>
      <c r="F435" s="235"/>
      <c r="G435" s="235"/>
    </row>
    <row r="436" customFormat="false" ht="15.75" hidden="false" customHeight="false" outlineLevel="0" collapsed="false">
      <c r="A436" s="235"/>
      <c r="B436" s="235"/>
      <c r="C436" s="235"/>
      <c r="D436" s="235"/>
      <c r="E436" s="235"/>
      <c r="F436" s="235"/>
      <c r="G436" s="235"/>
    </row>
    <row r="437" customFormat="false" ht="15.75" hidden="false" customHeight="false" outlineLevel="0" collapsed="false">
      <c r="A437" s="235"/>
      <c r="B437" s="235"/>
      <c r="C437" s="235"/>
      <c r="D437" s="235"/>
      <c r="E437" s="235"/>
      <c r="F437" s="235"/>
      <c r="G437" s="235"/>
    </row>
    <row r="438" customFormat="false" ht="15.75" hidden="false" customHeight="false" outlineLevel="0" collapsed="false">
      <c r="A438" s="235"/>
      <c r="B438" s="235"/>
      <c r="C438" s="235"/>
      <c r="D438" s="235"/>
      <c r="E438" s="235"/>
      <c r="F438" s="235"/>
      <c r="G438" s="235"/>
    </row>
    <row r="439" customFormat="false" ht="15.75" hidden="false" customHeight="false" outlineLevel="0" collapsed="false">
      <c r="A439" s="235"/>
      <c r="B439" s="235"/>
      <c r="C439" s="235"/>
      <c r="D439" s="235"/>
      <c r="E439" s="235"/>
      <c r="F439" s="235"/>
      <c r="G439" s="235"/>
    </row>
    <row r="440" customFormat="false" ht="15.75" hidden="false" customHeight="false" outlineLevel="0" collapsed="false">
      <c r="A440" s="235"/>
      <c r="B440" s="235"/>
      <c r="C440" s="235"/>
      <c r="D440" s="235"/>
      <c r="E440" s="235"/>
      <c r="F440" s="235"/>
      <c r="G440" s="235"/>
    </row>
    <row r="441" customFormat="false" ht="15.75" hidden="false" customHeight="false" outlineLevel="0" collapsed="false">
      <c r="A441" s="235"/>
      <c r="B441" s="235"/>
      <c r="C441" s="235"/>
      <c r="D441" s="235"/>
      <c r="E441" s="235"/>
      <c r="F441" s="235"/>
      <c r="G441" s="235"/>
    </row>
    <row r="442" customFormat="false" ht="15.75" hidden="false" customHeight="false" outlineLevel="0" collapsed="false">
      <c r="A442" s="235"/>
      <c r="B442" s="235"/>
      <c r="C442" s="235"/>
      <c r="D442" s="235"/>
      <c r="E442" s="235"/>
      <c r="F442" s="235"/>
      <c r="G442" s="235"/>
    </row>
    <row r="443" customFormat="false" ht="15.75" hidden="false" customHeight="false" outlineLevel="0" collapsed="false">
      <c r="A443" s="235"/>
      <c r="B443" s="235"/>
      <c r="C443" s="235"/>
      <c r="D443" s="235"/>
      <c r="E443" s="235"/>
      <c r="F443" s="235"/>
      <c r="G443" s="235"/>
    </row>
    <row r="444" customFormat="false" ht="15.75" hidden="false" customHeight="false" outlineLevel="0" collapsed="false">
      <c r="A444" s="235"/>
      <c r="B444" s="235"/>
      <c r="C444" s="235"/>
      <c r="D444" s="235"/>
      <c r="E444" s="235"/>
      <c r="F444" s="235"/>
      <c r="G444" s="235"/>
    </row>
    <row r="445" customFormat="false" ht="15.75" hidden="false" customHeight="false" outlineLevel="0" collapsed="false">
      <c r="A445" s="235"/>
      <c r="B445" s="235"/>
      <c r="C445" s="235"/>
      <c r="D445" s="235"/>
      <c r="E445" s="235"/>
      <c r="F445" s="235"/>
      <c r="G445" s="235"/>
    </row>
    <row r="446" customFormat="false" ht="15.75" hidden="false" customHeight="false" outlineLevel="0" collapsed="false">
      <c r="A446" s="235"/>
      <c r="B446" s="235"/>
      <c r="C446" s="235"/>
      <c r="D446" s="235"/>
      <c r="E446" s="235"/>
      <c r="F446" s="235"/>
      <c r="G446" s="235"/>
    </row>
    <row r="447" customFormat="false" ht="15.75" hidden="false" customHeight="false" outlineLevel="0" collapsed="false">
      <c r="A447" s="235"/>
      <c r="B447" s="235"/>
      <c r="C447" s="235"/>
      <c r="D447" s="235"/>
      <c r="E447" s="235"/>
      <c r="F447" s="235"/>
      <c r="G447" s="235"/>
    </row>
    <row r="448" customFormat="false" ht="15.75" hidden="false" customHeight="false" outlineLevel="0" collapsed="false">
      <c r="A448" s="235"/>
      <c r="B448" s="235"/>
      <c r="C448" s="235"/>
      <c r="D448" s="235"/>
      <c r="E448" s="235"/>
      <c r="F448" s="235"/>
      <c r="G448" s="235"/>
    </row>
    <row r="449" customFormat="false" ht="15.75" hidden="false" customHeight="false" outlineLevel="0" collapsed="false">
      <c r="A449" s="235"/>
      <c r="B449" s="235"/>
      <c r="C449" s="235"/>
      <c r="D449" s="235"/>
      <c r="E449" s="235"/>
      <c r="F449" s="235"/>
      <c r="G449" s="235"/>
    </row>
    <row r="450" customFormat="false" ht="15.75" hidden="false" customHeight="false" outlineLevel="0" collapsed="false">
      <c r="A450" s="235"/>
      <c r="B450" s="235"/>
      <c r="C450" s="235"/>
      <c r="D450" s="235"/>
      <c r="E450" s="235"/>
      <c r="F450" s="235"/>
      <c r="G450" s="235"/>
    </row>
    <row r="451" customFormat="false" ht="15.75" hidden="false" customHeight="false" outlineLevel="0" collapsed="false">
      <c r="A451" s="235"/>
      <c r="B451" s="235"/>
      <c r="C451" s="235"/>
      <c r="D451" s="235"/>
      <c r="E451" s="235"/>
      <c r="F451" s="235"/>
      <c r="G451" s="235"/>
    </row>
    <row r="452" customFormat="false" ht="15.75" hidden="false" customHeight="false" outlineLevel="0" collapsed="false">
      <c r="A452" s="235"/>
      <c r="B452" s="235"/>
      <c r="C452" s="235"/>
      <c r="D452" s="235"/>
      <c r="E452" s="235"/>
      <c r="F452" s="235"/>
      <c r="G452" s="235"/>
    </row>
    <row r="453" customFormat="false" ht="15.75" hidden="false" customHeight="false" outlineLevel="0" collapsed="false">
      <c r="A453" s="235"/>
      <c r="B453" s="235"/>
      <c r="C453" s="235"/>
      <c r="D453" s="235"/>
      <c r="E453" s="235"/>
      <c r="F453" s="235"/>
      <c r="G453" s="235"/>
    </row>
    <row r="454" customFormat="false" ht="15.75" hidden="false" customHeight="false" outlineLevel="0" collapsed="false">
      <c r="A454" s="235"/>
      <c r="B454" s="235"/>
      <c r="C454" s="235"/>
      <c r="D454" s="235"/>
      <c r="E454" s="235"/>
      <c r="F454" s="235"/>
      <c r="G454" s="235"/>
    </row>
    <row r="455" customFormat="false" ht="15.75" hidden="false" customHeight="false" outlineLevel="0" collapsed="false">
      <c r="A455" s="235"/>
      <c r="B455" s="235"/>
      <c r="C455" s="235"/>
      <c r="D455" s="235"/>
      <c r="E455" s="235"/>
      <c r="F455" s="235"/>
      <c r="G455" s="235"/>
    </row>
    <row r="456" customFormat="false" ht="15.75" hidden="false" customHeight="false" outlineLevel="0" collapsed="false">
      <c r="A456" s="235"/>
      <c r="B456" s="235"/>
      <c r="C456" s="235"/>
      <c r="D456" s="235"/>
      <c r="E456" s="235"/>
      <c r="F456" s="235"/>
      <c r="G456" s="235"/>
    </row>
    <row r="457" customFormat="false" ht="15.75" hidden="false" customHeight="false" outlineLevel="0" collapsed="false">
      <c r="A457" s="235"/>
      <c r="B457" s="235"/>
      <c r="C457" s="235"/>
      <c r="D457" s="235"/>
      <c r="E457" s="235"/>
      <c r="F457" s="235"/>
      <c r="G457" s="235"/>
    </row>
    <row r="458" customFormat="false" ht="15.75" hidden="false" customHeight="false" outlineLevel="0" collapsed="false">
      <c r="A458" s="235"/>
      <c r="B458" s="235"/>
      <c r="C458" s="235"/>
      <c r="D458" s="235"/>
      <c r="E458" s="235"/>
      <c r="F458" s="235"/>
      <c r="G458" s="235"/>
    </row>
    <row r="459" customFormat="false" ht="15.75" hidden="false" customHeight="false" outlineLevel="0" collapsed="false">
      <c r="A459" s="235"/>
      <c r="B459" s="235"/>
      <c r="C459" s="235"/>
      <c r="D459" s="235"/>
      <c r="E459" s="235"/>
      <c r="F459" s="235"/>
      <c r="G459" s="235"/>
    </row>
    <row r="460" customFormat="false" ht="15.75" hidden="false" customHeight="false" outlineLevel="0" collapsed="false">
      <c r="A460" s="235"/>
      <c r="B460" s="235"/>
      <c r="C460" s="235"/>
      <c r="D460" s="235"/>
      <c r="E460" s="235"/>
      <c r="F460" s="235"/>
      <c r="G460" s="235"/>
    </row>
    <row r="461" customFormat="false" ht="15.75" hidden="false" customHeight="false" outlineLevel="0" collapsed="false">
      <c r="A461" s="235"/>
      <c r="B461" s="235"/>
      <c r="C461" s="235"/>
      <c r="D461" s="235"/>
      <c r="E461" s="235"/>
      <c r="F461" s="235"/>
      <c r="G461" s="235"/>
    </row>
    <row r="462" customFormat="false" ht="15.75" hidden="false" customHeight="false" outlineLevel="0" collapsed="false">
      <c r="A462" s="235"/>
      <c r="B462" s="235"/>
      <c r="C462" s="235"/>
      <c r="D462" s="235"/>
      <c r="E462" s="235"/>
      <c r="F462" s="235"/>
      <c r="G462" s="235"/>
    </row>
    <row r="463" customFormat="false" ht="15.75" hidden="false" customHeight="false" outlineLevel="0" collapsed="false">
      <c r="A463" s="235"/>
      <c r="B463" s="235"/>
      <c r="C463" s="235"/>
      <c r="D463" s="235"/>
      <c r="E463" s="235"/>
      <c r="F463" s="235"/>
      <c r="G463" s="235"/>
    </row>
    <row r="464" customFormat="false" ht="15.75" hidden="false" customHeight="false" outlineLevel="0" collapsed="false">
      <c r="A464" s="235"/>
      <c r="B464" s="235"/>
      <c r="C464" s="235"/>
      <c r="D464" s="235"/>
      <c r="E464" s="235"/>
      <c r="F464" s="235"/>
      <c r="G464" s="235"/>
    </row>
    <row r="465" customFormat="false" ht="15.75" hidden="false" customHeight="false" outlineLevel="0" collapsed="false">
      <c r="A465" s="235"/>
      <c r="B465" s="235"/>
      <c r="C465" s="235"/>
      <c r="D465" s="235"/>
      <c r="E465" s="235"/>
      <c r="F465" s="235"/>
      <c r="G465" s="235"/>
    </row>
    <row r="466" customFormat="false" ht="15.75" hidden="false" customHeight="false" outlineLevel="0" collapsed="false">
      <c r="A466" s="235"/>
      <c r="B466" s="235"/>
      <c r="C466" s="235"/>
      <c r="D466" s="235"/>
      <c r="E466" s="235"/>
      <c r="F466" s="235"/>
      <c r="G466" s="235"/>
    </row>
    <row r="467" customFormat="false" ht="15.75" hidden="false" customHeight="false" outlineLevel="0" collapsed="false">
      <c r="A467" s="235"/>
      <c r="B467" s="235"/>
      <c r="C467" s="235"/>
      <c r="D467" s="235"/>
      <c r="E467" s="235"/>
      <c r="F467" s="235"/>
      <c r="G467" s="235"/>
    </row>
    <row r="468" customFormat="false" ht="15.75" hidden="false" customHeight="false" outlineLevel="0" collapsed="false">
      <c r="A468" s="235"/>
      <c r="B468" s="235"/>
      <c r="C468" s="235"/>
      <c r="D468" s="235"/>
      <c r="E468" s="235"/>
      <c r="F468" s="235"/>
      <c r="G468" s="235"/>
    </row>
    <row r="469" customFormat="false" ht="15.75" hidden="false" customHeight="false" outlineLevel="0" collapsed="false">
      <c r="A469" s="235"/>
      <c r="B469" s="235"/>
      <c r="C469" s="235"/>
      <c r="D469" s="235"/>
      <c r="E469" s="235"/>
      <c r="F469" s="235"/>
      <c r="G469" s="235"/>
    </row>
    <row r="470" customFormat="false" ht="15.75" hidden="false" customHeight="false" outlineLevel="0" collapsed="false">
      <c r="A470" s="235"/>
      <c r="B470" s="235"/>
      <c r="C470" s="235"/>
      <c r="D470" s="235"/>
      <c r="E470" s="235"/>
      <c r="F470" s="235"/>
      <c r="G470" s="235"/>
    </row>
    <row r="471" customFormat="false" ht="15.75" hidden="false" customHeight="false" outlineLevel="0" collapsed="false">
      <c r="A471" s="235"/>
      <c r="B471" s="235"/>
      <c r="C471" s="235"/>
      <c r="D471" s="235"/>
      <c r="E471" s="235"/>
      <c r="F471" s="235"/>
      <c r="G471" s="235"/>
    </row>
    <row r="472" customFormat="false" ht="15.75" hidden="false" customHeight="false" outlineLevel="0" collapsed="false">
      <c r="A472" s="235"/>
      <c r="B472" s="235"/>
      <c r="C472" s="235"/>
      <c r="D472" s="235"/>
      <c r="E472" s="235"/>
      <c r="F472" s="235"/>
      <c r="G472" s="235"/>
    </row>
    <row r="473" customFormat="false" ht="15.75" hidden="false" customHeight="false" outlineLevel="0" collapsed="false">
      <c r="A473" s="235"/>
      <c r="B473" s="235"/>
      <c r="C473" s="235"/>
      <c r="D473" s="235"/>
      <c r="E473" s="235"/>
      <c r="F473" s="235"/>
      <c r="G473" s="235"/>
    </row>
    <row r="474" customFormat="false" ht="15.75" hidden="false" customHeight="false" outlineLevel="0" collapsed="false">
      <c r="A474" s="235"/>
      <c r="B474" s="235"/>
      <c r="C474" s="235"/>
      <c r="D474" s="235"/>
      <c r="E474" s="235"/>
      <c r="F474" s="235"/>
      <c r="G474" s="235"/>
    </row>
    <row r="475" customFormat="false" ht="15.75" hidden="false" customHeight="false" outlineLevel="0" collapsed="false">
      <c r="A475" s="235"/>
      <c r="B475" s="235"/>
      <c r="C475" s="235"/>
      <c r="D475" s="235"/>
      <c r="E475" s="235"/>
      <c r="F475" s="235"/>
      <c r="G475" s="235"/>
    </row>
    <row r="476" customFormat="false" ht="15.75" hidden="false" customHeight="false" outlineLevel="0" collapsed="false">
      <c r="A476" s="235"/>
      <c r="B476" s="235"/>
      <c r="C476" s="235"/>
      <c r="D476" s="235"/>
      <c r="E476" s="235"/>
      <c r="F476" s="235"/>
      <c r="G476" s="235"/>
    </row>
    <row r="477" customFormat="false" ht="15.75" hidden="false" customHeight="false" outlineLevel="0" collapsed="false">
      <c r="A477" s="235"/>
      <c r="B477" s="235"/>
      <c r="C477" s="235"/>
      <c r="D477" s="235"/>
      <c r="E477" s="235"/>
      <c r="F477" s="235"/>
      <c r="G477" s="235"/>
    </row>
    <row r="478" customFormat="false" ht="15.75" hidden="false" customHeight="false" outlineLevel="0" collapsed="false">
      <c r="A478" s="235"/>
      <c r="B478" s="235"/>
      <c r="C478" s="235"/>
      <c r="D478" s="235"/>
      <c r="E478" s="235"/>
      <c r="F478" s="235"/>
      <c r="G478" s="235"/>
    </row>
    <row r="479" customFormat="false" ht="15.75" hidden="false" customHeight="false" outlineLevel="0" collapsed="false">
      <c r="A479" s="235"/>
      <c r="B479" s="235"/>
      <c r="C479" s="235"/>
      <c r="D479" s="235"/>
      <c r="E479" s="235"/>
      <c r="F479" s="235"/>
      <c r="G479" s="235"/>
    </row>
    <row r="480" customFormat="false" ht="15.75" hidden="false" customHeight="false" outlineLevel="0" collapsed="false">
      <c r="A480" s="235"/>
      <c r="B480" s="235"/>
      <c r="C480" s="235"/>
      <c r="D480" s="235"/>
      <c r="E480" s="235"/>
      <c r="F480" s="235"/>
      <c r="G480" s="235"/>
    </row>
    <row r="481" customFormat="false" ht="15.75" hidden="false" customHeight="false" outlineLevel="0" collapsed="false">
      <c r="A481" s="235"/>
      <c r="B481" s="235"/>
      <c r="C481" s="235"/>
      <c r="D481" s="235"/>
      <c r="E481" s="235"/>
      <c r="F481" s="235"/>
      <c r="G481" s="235"/>
    </row>
    <row r="482" customFormat="false" ht="15.75" hidden="false" customHeight="false" outlineLevel="0" collapsed="false">
      <c r="A482" s="235"/>
      <c r="B482" s="235"/>
      <c r="C482" s="235"/>
      <c r="D482" s="235"/>
      <c r="E482" s="235"/>
      <c r="F482" s="235"/>
      <c r="G482" s="235"/>
    </row>
    <row r="483" customFormat="false" ht="15.75" hidden="false" customHeight="false" outlineLevel="0" collapsed="false">
      <c r="A483" s="235"/>
      <c r="B483" s="235"/>
      <c r="C483" s="235"/>
      <c r="D483" s="235"/>
      <c r="E483" s="235"/>
      <c r="F483" s="235"/>
      <c r="G483" s="235"/>
    </row>
    <row r="484" customFormat="false" ht="15.75" hidden="false" customHeight="false" outlineLevel="0" collapsed="false">
      <c r="A484" s="235"/>
      <c r="B484" s="235"/>
      <c r="C484" s="235"/>
      <c r="D484" s="235"/>
      <c r="E484" s="235"/>
      <c r="F484" s="235"/>
      <c r="G484" s="235"/>
    </row>
    <row r="485" customFormat="false" ht="15.75" hidden="false" customHeight="false" outlineLevel="0" collapsed="false">
      <c r="A485" s="235"/>
      <c r="B485" s="235"/>
      <c r="C485" s="235"/>
      <c r="D485" s="235"/>
      <c r="E485" s="235"/>
      <c r="F485" s="235"/>
      <c r="G485" s="235"/>
    </row>
    <row r="486" customFormat="false" ht="15.75" hidden="false" customHeight="false" outlineLevel="0" collapsed="false">
      <c r="A486" s="235"/>
      <c r="B486" s="235"/>
      <c r="C486" s="235"/>
      <c r="D486" s="235"/>
      <c r="E486" s="235"/>
      <c r="F486" s="235"/>
      <c r="G486" s="235"/>
    </row>
    <row r="487" customFormat="false" ht="15.75" hidden="false" customHeight="false" outlineLevel="0" collapsed="false">
      <c r="A487" s="235"/>
      <c r="B487" s="235"/>
      <c r="C487" s="235"/>
      <c r="D487" s="235"/>
      <c r="E487" s="235"/>
      <c r="F487" s="235"/>
      <c r="G487" s="235"/>
    </row>
    <row r="488" customFormat="false" ht="15.75" hidden="false" customHeight="false" outlineLevel="0" collapsed="false">
      <c r="A488" s="235"/>
      <c r="B488" s="235"/>
      <c r="C488" s="235"/>
      <c r="D488" s="235"/>
      <c r="E488" s="235"/>
      <c r="F488" s="235"/>
      <c r="G488" s="235"/>
    </row>
    <row r="489" customFormat="false" ht="15.75" hidden="false" customHeight="false" outlineLevel="0" collapsed="false">
      <c r="A489" s="235"/>
      <c r="B489" s="235"/>
      <c r="C489" s="235"/>
      <c r="D489" s="235"/>
      <c r="E489" s="235"/>
      <c r="F489" s="235"/>
      <c r="G489" s="235"/>
    </row>
    <row r="490" customFormat="false" ht="15.75" hidden="false" customHeight="false" outlineLevel="0" collapsed="false">
      <c r="A490" s="235"/>
      <c r="B490" s="235"/>
      <c r="C490" s="235"/>
      <c r="D490" s="235"/>
      <c r="E490" s="235"/>
      <c r="F490" s="235"/>
      <c r="G490" s="235"/>
    </row>
    <row r="491" customFormat="false" ht="15.75" hidden="false" customHeight="false" outlineLevel="0" collapsed="false">
      <c r="A491" s="235"/>
      <c r="B491" s="235"/>
      <c r="C491" s="235"/>
      <c r="D491" s="235"/>
      <c r="E491" s="235"/>
      <c r="F491" s="235"/>
      <c r="G491" s="235"/>
    </row>
    <row r="492" customFormat="false" ht="15.75" hidden="false" customHeight="false" outlineLevel="0" collapsed="false">
      <c r="A492" s="235"/>
      <c r="B492" s="235"/>
      <c r="C492" s="235"/>
      <c r="D492" s="235"/>
      <c r="E492" s="235"/>
      <c r="F492" s="235"/>
      <c r="G492" s="235"/>
    </row>
    <row r="493" customFormat="false" ht="15.75" hidden="false" customHeight="false" outlineLevel="0" collapsed="false">
      <c r="A493" s="235"/>
      <c r="B493" s="235"/>
      <c r="C493" s="235"/>
      <c r="D493" s="235"/>
      <c r="E493" s="235"/>
      <c r="F493" s="235"/>
      <c r="G493" s="235"/>
    </row>
    <row r="494" customFormat="false" ht="15.75" hidden="false" customHeight="false" outlineLevel="0" collapsed="false">
      <c r="A494" s="235"/>
      <c r="B494" s="235"/>
      <c r="C494" s="235"/>
      <c r="D494" s="235"/>
      <c r="E494" s="235"/>
      <c r="F494" s="235"/>
      <c r="G494" s="235"/>
    </row>
    <row r="495" customFormat="false" ht="15.75" hidden="false" customHeight="false" outlineLevel="0" collapsed="false">
      <c r="A495" s="235"/>
      <c r="B495" s="235"/>
      <c r="C495" s="235"/>
      <c r="D495" s="235"/>
      <c r="E495" s="235"/>
      <c r="F495" s="235"/>
      <c r="G495" s="235"/>
    </row>
    <row r="496" customFormat="false" ht="15.75" hidden="false" customHeight="false" outlineLevel="0" collapsed="false">
      <c r="A496" s="235"/>
      <c r="B496" s="235"/>
      <c r="C496" s="235"/>
      <c r="D496" s="235"/>
      <c r="E496" s="235"/>
      <c r="F496" s="235"/>
      <c r="G496" s="235"/>
    </row>
    <row r="497" customFormat="false" ht="15.75" hidden="false" customHeight="false" outlineLevel="0" collapsed="false">
      <c r="A497" s="235"/>
      <c r="B497" s="235"/>
      <c r="C497" s="235"/>
      <c r="D497" s="235"/>
      <c r="E497" s="235"/>
      <c r="F497" s="235"/>
      <c r="G497" s="235"/>
    </row>
    <row r="498" customFormat="false" ht="15.75" hidden="false" customHeight="false" outlineLevel="0" collapsed="false">
      <c r="A498" s="235"/>
      <c r="B498" s="235"/>
      <c r="C498" s="235"/>
      <c r="D498" s="235"/>
      <c r="E498" s="235"/>
      <c r="F498" s="235"/>
      <c r="G498" s="235"/>
    </row>
    <row r="499" customFormat="false" ht="15.75" hidden="false" customHeight="false" outlineLevel="0" collapsed="false">
      <c r="A499" s="235"/>
      <c r="B499" s="235"/>
      <c r="C499" s="235"/>
      <c r="D499" s="235"/>
      <c r="E499" s="235"/>
      <c r="F499" s="235"/>
      <c r="G499" s="235"/>
    </row>
    <row r="500" customFormat="false" ht="15.75" hidden="false" customHeight="false" outlineLevel="0" collapsed="false">
      <c r="A500" s="235"/>
      <c r="B500" s="235"/>
      <c r="C500" s="235"/>
      <c r="D500" s="235"/>
      <c r="E500" s="235"/>
      <c r="F500" s="235"/>
      <c r="G500" s="235"/>
    </row>
    <row r="501" customFormat="false" ht="15.75" hidden="false" customHeight="false" outlineLevel="0" collapsed="false">
      <c r="A501" s="235"/>
      <c r="B501" s="235"/>
      <c r="C501" s="235"/>
      <c r="D501" s="235"/>
      <c r="E501" s="235"/>
      <c r="F501" s="235"/>
      <c r="G501" s="235"/>
    </row>
    <row r="502" customFormat="false" ht="15.75" hidden="false" customHeight="false" outlineLevel="0" collapsed="false">
      <c r="A502" s="235"/>
      <c r="B502" s="235"/>
      <c r="C502" s="235"/>
      <c r="D502" s="235"/>
      <c r="E502" s="235"/>
      <c r="F502" s="235"/>
      <c r="G502" s="235"/>
    </row>
    <row r="503" customFormat="false" ht="15.75" hidden="false" customHeight="false" outlineLevel="0" collapsed="false">
      <c r="A503" s="235"/>
      <c r="B503" s="235"/>
      <c r="C503" s="235"/>
      <c r="D503" s="235"/>
      <c r="E503" s="235"/>
      <c r="F503" s="235"/>
      <c r="G503" s="235"/>
    </row>
    <row r="504" customFormat="false" ht="15.75" hidden="false" customHeight="false" outlineLevel="0" collapsed="false">
      <c r="A504" s="235"/>
      <c r="B504" s="235"/>
      <c r="C504" s="235"/>
      <c r="D504" s="235"/>
      <c r="E504" s="235"/>
      <c r="F504" s="235"/>
      <c r="G504" s="235"/>
    </row>
    <row r="505" customFormat="false" ht="15.75" hidden="false" customHeight="false" outlineLevel="0" collapsed="false">
      <c r="A505" s="235"/>
      <c r="B505" s="235"/>
      <c r="C505" s="235"/>
      <c r="D505" s="235"/>
      <c r="E505" s="235"/>
      <c r="F505" s="235"/>
      <c r="G505" s="235"/>
    </row>
    <row r="506" customFormat="false" ht="15.75" hidden="false" customHeight="false" outlineLevel="0" collapsed="false">
      <c r="A506" s="235"/>
      <c r="B506" s="235"/>
      <c r="C506" s="235"/>
      <c r="D506" s="235"/>
      <c r="E506" s="235"/>
      <c r="F506" s="235"/>
      <c r="G506" s="235"/>
    </row>
    <row r="507" customFormat="false" ht="15.75" hidden="false" customHeight="false" outlineLevel="0" collapsed="false">
      <c r="A507" s="235"/>
      <c r="B507" s="235"/>
      <c r="C507" s="235"/>
      <c r="D507" s="235"/>
      <c r="E507" s="235"/>
      <c r="F507" s="235"/>
      <c r="G507" s="235"/>
    </row>
    <row r="508" customFormat="false" ht="15.75" hidden="false" customHeight="false" outlineLevel="0" collapsed="false">
      <c r="A508" s="235"/>
      <c r="B508" s="235"/>
      <c r="C508" s="235"/>
      <c r="D508" s="235"/>
      <c r="E508" s="235"/>
      <c r="F508" s="235"/>
      <c r="G508" s="235"/>
    </row>
    <row r="509" customFormat="false" ht="15.75" hidden="false" customHeight="false" outlineLevel="0" collapsed="false">
      <c r="A509" s="235"/>
      <c r="B509" s="235"/>
      <c r="C509" s="235"/>
      <c r="D509" s="235"/>
      <c r="E509" s="235"/>
      <c r="F509" s="235"/>
      <c r="G509" s="235"/>
    </row>
    <row r="510" customFormat="false" ht="15.75" hidden="false" customHeight="false" outlineLevel="0" collapsed="false">
      <c r="A510" s="235"/>
      <c r="B510" s="235"/>
      <c r="C510" s="235"/>
      <c r="D510" s="235"/>
      <c r="E510" s="235"/>
      <c r="F510" s="235"/>
      <c r="G510" s="235"/>
    </row>
    <row r="511" customFormat="false" ht="15.75" hidden="false" customHeight="false" outlineLevel="0" collapsed="false">
      <c r="A511" s="235"/>
      <c r="B511" s="235"/>
      <c r="C511" s="235"/>
      <c r="D511" s="235"/>
      <c r="E511" s="235"/>
      <c r="F511" s="235"/>
      <c r="G511" s="235"/>
    </row>
    <row r="512" customFormat="false" ht="15.75" hidden="false" customHeight="false" outlineLevel="0" collapsed="false">
      <c r="A512" s="235"/>
      <c r="B512" s="235"/>
      <c r="C512" s="235"/>
      <c r="D512" s="235"/>
      <c r="E512" s="235"/>
      <c r="F512" s="235"/>
      <c r="G512" s="235"/>
    </row>
    <row r="513" customFormat="false" ht="15.75" hidden="false" customHeight="false" outlineLevel="0" collapsed="false">
      <c r="A513" s="235"/>
      <c r="B513" s="235"/>
      <c r="C513" s="235"/>
      <c r="D513" s="235"/>
      <c r="E513" s="235"/>
      <c r="F513" s="235"/>
      <c r="G513" s="235"/>
    </row>
    <row r="514" customFormat="false" ht="15.75" hidden="false" customHeight="false" outlineLevel="0" collapsed="false">
      <c r="A514" s="235"/>
      <c r="B514" s="235"/>
      <c r="C514" s="235"/>
      <c r="D514" s="235"/>
      <c r="E514" s="235"/>
      <c r="F514" s="235"/>
      <c r="G514" s="235"/>
    </row>
    <row r="515" customFormat="false" ht="15.75" hidden="false" customHeight="false" outlineLevel="0" collapsed="false">
      <c r="A515" s="235"/>
      <c r="B515" s="235"/>
      <c r="C515" s="235"/>
      <c r="D515" s="235"/>
      <c r="E515" s="235"/>
      <c r="F515" s="235"/>
      <c r="G515" s="235"/>
    </row>
    <row r="516" customFormat="false" ht="15.75" hidden="false" customHeight="false" outlineLevel="0" collapsed="false">
      <c r="A516" s="235"/>
      <c r="B516" s="235"/>
      <c r="C516" s="235"/>
      <c r="D516" s="235"/>
      <c r="E516" s="235"/>
      <c r="F516" s="235"/>
      <c r="G516" s="235"/>
    </row>
    <row r="517" customFormat="false" ht="15.75" hidden="false" customHeight="false" outlineLevel="0" collapsed="false">
      <c r="A517" s="235"/>
      <c r="B517" s="235"/>
      <c r="C517" s="235"/>
      <c r="D517" s="235"/>
      <c r="E517" s="235"/>
      <c r="F517" s="235"/>
      <c r="G517" s="235"/>
    </row>
    <row r="518" customFormat="false" ht="15.75" hidden="false" customHeight="false" outlineLevel="0" collapsed="false">
      <c r="A518" s="235"/>
      <c r="B518" s="235"/>
      <c r="C518" s="235"/>
      <c r="D518" s="235"/>
      <c r="E518" s="235"/>
      <c r="F518" s="235"/>
      <c r="G518" s="235"/>
    </row>
    <row r="519" customFormat="false" ht="15.75" hidden="false" customHeight="false" outlineLevel="0" collapsed="false">
      <c r="A519" s="235"/>
      <c r="B519" s="235"/>
      <c r="C519" s="235"/>
      <c r="D519" s="235"/>
      <c r="E519" s="235"/>
      <c r="F519" s="235"/>
      <c r="G519" s="235"/>
    </row>
    <row r="520" customFormat="false" ht="15.75" hidden="false" customHeight="false" outlineLevel="0" collapsed="false">
      <c r="A520" s="235"/>
      <c r="B520" s="235"/>
      <c r="C520" s="235"/>
      <c r="D520" s="235"/>
      <c r="E520" s="235"/>
      <c r="F520" s="235"/>
      <c r="G520" s="235"/>
    </row>
    <row r="521" customFormat="false" ht="15.75" hidden="false" customHeight="false" outlineLevel="0" collapsed="false">
      <c r="A521" s="235"/>
      <c r="B521" s="235"/>
      <c r="C521" s="235"/>
      <c r="D521" s="235"/>
      <c r="E521" s="235"/>
      <c r="F521" s="235"/>
      <c r="G521" s="235"/>
    </row>
    <row r="522" customFormat="false" ht="15.75" hidden="false" customHeight="false" outlineLevel="0" collapsed="false">
      <c r="A522" s="235"/>
      <c r="B522" s="235"/>
      <c r="C522" s="235"/>
      <c r="D522" s="235"/>
      <c r="E522" s="235"/>
      <c r="F522" s="235"/>
      <c r="G522" s="235"/>
    </row>
    <row r="523" customFormat="false" ht="15.75" hidden="false" customHeight="false" outlineLevel="0" collapsed="false">
      <c r="A523" s="235"/>
      <c r="B523" s="235"/>
      <c r="C523" s="235"/>
      <c r="D523" s="235"/>
      <c r="E523" s="235"/>
      <c r="F523" s="235"/>
      <c r="G523" s="235"/>
    </row>
    <row r="524" customFormat="false" ht="15.75" hidden="false" customHeight="false" outlineLevel="0" collapsed="false">
      <c r="A524" s="235"/>
      <c r="B524" s="235"/>
      <c r="C524" s="235"/>
      <c r="D524" s="235"/>
      <c r="E524" s="235"/>
      <c r="F524" s="235"/>
      <c r="G524" s="235"/>
    </row>
    <row r="525" customFormat="false" ht="15.75" hidden="false" customHeight="false" outlineLevel="0" collapsed="false">
      <c r="A525" s="235"/>
      <c r="B525" s="235"/>
      <c r="C525" s="235"/>
      <c r="D525" s="235"/>
      <c r="E525" s="235"/>
      <c r="F525" s="235"/>
      <c r="G525" s="235"/>
    </row>
    <row r="526" customFormat="false" ht="15.75" hidden="false" customHeight="false" outlineLevel="0" collapsed="false">
      <c r="A526" s="235"/>
      <c r="B526" s="235"/>
      <c r="C526" s="235"/>
      <c r="D526" s="235"/>
      <c r="E526" s="235"/>
      <c r="F526" s="235"/>
      <c r="G526" s="235"/>
    </row>
    <row r="527" customFormat="false" ht="15.75" hidden="false" customHeight="false" outlineLevel="0" collapsed="false">
      <c r="A527" s="235"/>
      <c r="B527" s="235"/>
      <c r="C527" s="235"/>
      <c r="D527" s="235"/>
      <c r="E527" s="235"/>
      <c r="F527" s="235"/>
      <c r="G527" s="235"/>
    </row>
    <row r="528" customFormat="false" ht="15.75" hidden="false" customHeight="false" outlineLevel="0" collapsed="false">
      <c r="A528" s="235"/>
      <c r="B528" s="235"/>
      <c r="C528" s="235"/>
      <c r="D528" s="235"/>
      <c r="E528" s="235"/>
      <c r="F528" s="235"/>
      <c r="G528" s="235"/>
    </row>
    <row r="529" customFormat="false" ht="15.75" hidden="false" customHeight="false" outlineLevel="0" collapsed="false">
      <c r="A529" s="235"/>
      <c r="B529" s="235"/>
      <c r="C529" s="235"/>
      <c r="D529" s="235"/>
      <c r="E529" s="235"/>
      <c r="F529" s="235"/>
      <c r="G529" s="235"/>
    </row>
    <row r="530" customFormat="false" ht="15.75" hidden="false" customHeight="false" outlineLevel="0" collapsed="false">
      <c r="A530" s="235"/>
      <c r="B530" s="235"/>
      <c r="C530" s="235"/>
      <c r="D530" s="235"/>
      <c r="E530" s="235"/>
      <c r="F530" s="235"/>
      <c r="G530" s="235"/>
    </row>
    <row r="531" customFormat="false" ht="15.75" hidden="false" customHeight="false" outlineLevel="0" collapsed="false">
      <c r="A531" s="235"/>
      <c r="B531" s="235"/>
      <c r="C531" s="235"/>
      <c r="D531" s="235"/>
      <c r="E531" s="235"/>
      <c r="F531" s="235"/>
      <c r="G531" s="235"/>
    </row>
    <row r="532" customFormat="false" ht="15.75" hidden="false" customHeight="false" outlineLevel="0" collapsed="false">
      <c r="A532" s="235"/>
      <c r="B532" s="235"/>
      <c r="C532" s="235"/>
      <c r="D532" s="235"/>
      <c r="E532" s="235"/>
      <c r="F532" s="235"/>
      <c r="G532" s="235"/>
    </row>
    <row r="533" customFormat="false" ht="15.75" hidden="false" customHeight="false" outlineLevel="0" collapsed="false">
      <c r="A533" s="235"/>
      <c r="B533" s="235"/>
      <c r="C533" s="235"/>
      <c r="D533" s="235"/>
      <c r="E533" s="235"/>
      <c r="F533" s="235"/>
      <c r="G533" s="235"/>
    </row>
    <row r="534" customFormat="false" ht="15.75" hidden="false" customHeight="false" outlineLevel="0" collapsed="false">
      <c r="A534" s="235"/>
      <c r="B534" s="235"/>
      <c r="C534" s="235"/>
      <c r="D534" s="235"/>
      <c r="E534" s="235"/>
      <c r="F534" s="235"/>
      <c r="G534" s="235"/>
    </row>
    <row r="535" customFormat="false" ht="15.75" hidden="false" customHeight="false" outlineLevel="0" collapsed="false">
      <c r="A535" s="235"/>
      <c r="B535" s="235"/>
      <c r="C535" s="235"/>
      <c r="D535" s="235"/>
      <c r="E535" s="235"/>
      <c r="F535" s="235"/>
      <c r="G535" s="235"/>
    </row>
    <row r="536" customFormat="false" ht="15.75" hidden="false" customHeight="false" outlineLevel="0" collapsed="false">
      <c r="A536" s="235"/>
      <c r="B536" s="235"/>
      <c r="C536" s="235"/>
      <c r="D536" s="235"/>
      <c r="E536" s="235"/>
      <c r="F536" s="235"/>
      <c r="G536" s="235"/>
    </row>
    <row r="537" customFormat="false" ht="15.75" hidden="false" customHeight="false" outlineLevel="0" collapsed="false">
      <c r="A537" s="235"/>
      <c r="B537" s="235"/>
      <c r="C537" s="235"/>
      <c r="D537" s="235"/>
      <c r="E537" s="235"/>
      <c r="F537" s="235"/>
      <c r="G537" s="235"/>
    </row>
    <row r="538" customFormat="false" ht="15.75" hidden="false" customHeight="false" outlineLevel="0" collapsed="false">
      <c r="A538" s="235"/>
      <c r="B538" s="235"/>
      <c r="C538" s="235"/>
      <c r="D538" s="235"/>
      <c r="E538" s="235"/>
      <c r="F538" s="235"/>
      <c r="G538" s="235"/>
    </row>
    <row r="539" customFormat="false" ht="15.75" hidden="false" customHeight="false" outlineLevel="0" collapsed="false">
      <c r="A539" s="235"/>
      <c r="B539" s="235"/>
      <c r="C539" s="235"/>
      <c r="D539" s="235"/>
      <c r="E539" s="235"/>
      <c r="F539" s="235"/>
      <c r="G539" s="235"/>
    </row>
    <row r="540" customFormat="false" ht="15.75" hidden="false" customHeight="false" outlineLevel="0" collapsed="false">
      <c r="A540" s="235"/>
      <c r="B540" s="235"/>
      <c r="C540" s="235"/>
      <c r="D540" s="235"/>
      <c r="E540" s="235"/>
      <c r="F540" s="235"/>
      <c r="G540" s="235"/>
    </row>
    <row r="541" customFormat="false" ht="15.75" hidden="false" customHeight="false" outlineLevel="0" collapsed="false">
      <c r="A541" s="235"/>
      <c r="B541" s="235"/>
      <c r="C541" s="235"/>
      <c r="D541" s="235"/>
      <c r="E541" s="235"/>
      <c r="F541" s="235"/>
      <c r="G541" s="235"/>
    </row>
    <row r="542" customFormat="false" ht="15.75" hidden="false" customHeight="false" outlineLevel="0" collapsed="false">
      <c r="A542" s="235"/>
      <c r="B542" s="235"/>
      <c r="C542" s="235"/>
      <c r="D542" s="235"/>
      <c r="E542" s="235"/>
      <c r="F542" s="235"/>
      <c r="G542" s="235"/>
    </row>
    <row r="543" customFormat="false" ht="15.75" hidden="false" customHeight="false" outlineLevel="0" collapsed="false">
      <c r="A543" s="235"/>
      <c r="B543" s="235"/>
      <c r="C543" s="235"/>
      <c r="D543" s="235"/>
      <c r="E543" s="235"/>
      <c r="F543" s="235"/>
      <c r="G543" s="235"/>
    </row>
    <row r="544" customFormat="false" ht="15.75" hidden="false" customHeight="false" outlineLevel="0" collapsed="false">
      <c r="A544" s="235"/>
      <c r="B544" s="235"/>
      <c r="C544" s="235"/>
      <c r="D544" s="235"/>
      <c r="E544" s="235"/>
      <c r="F544" s="235"/>
      <c r="G544" s="235"/>
    </row>
    <row r="545" customFormat="false" ht="15.75" hidden="false" customHeight="false" outlineLevel="0" collapsed="false">
      <c r="A545" s="235"/>
      <c r="B545" s="235"/>
      <c r="C545" s="235"/>
      <c r="D545" s="235"/>
      <c r="E545" s="235"/>
      <c r="F545" s="235"/>
      <c r="G545" s="235"/>
    </row>
    <row r="546" customFormat="false" ht="15.75" hidden="false" customHeight="false" outlineLevel="0" collapsed="false">
      <c r="A546" s="235"/>
      <c r="B546" s="235"/>
      <c r="C546" s="235"/>
      <c r="D546" s="235"/>
      <c r="E546" s="235"/>
      <c r="F546" s="235"/>
      <c r="G546" s="235"/>
    </row>
    <row r="547" customFormat="false" ht="15.75" hidden="false" customHeight="false" outlineLevel="0" collapsed="false">
      <c r="A547" s="235"/>
      <c r="B547" s="235"/>
      <c r="C547" s="235"/>
      <c r="D547" s="235"/>
      <c r="E547" s="235"/>
      <c r="F547" s="235"/>
      <c r="G547" s="235"/>
    </row>
    <row r="548" customFormat="false" ht="15.75" hidden="false" customHeight="false" outlineLevel="0" collapsed="false">
      <c r="A548" s="235"/>
      <c r="B548" s="235"/>
      <c r="C548" s="235"/>
      <c r="D548" s="235"/>
      <c r="E548" s="235"/>
      <c r="F548" s="235"/>
      <c r="G548" s="235"/>
    </row>
    <row r="549" customFormat="false" ht="15.75" hidden="false" customHeight="false" outlineLevel="0" collapsed="false">
      <c r="A549" s="235"/>
      <c r="B549" s="235"/>
      <c r="C549" s="235"/>
      <c r="D549" s="235"/>
      <c r="E549" s="235"/>
      <c r="F549" s="235"/>
      <c r="G549" s="235"/>
    </row>
    <row r="550" customFormat="false" ht="15.75" hidden="false" customHeight="false" outlineLevel="0" collapsed="false">
      <c r="A550" s="235"/>
      <c r="B550" s="235"/>
      <c r="C550" s="235"/>
      <c r="D550" s="235"/>
      <c r="E550" s="235"/>
      <c r="F550" s="235"/>
      <c r="G550" s="235"/>
    </row>
    <row r="551" customFormat="false" ht="15.75" hidden="false" customHeight="false" outlineLevel="0" collapsed="false">
      <c r="A551" s="235"/>
      <c r="B551" s="235"/>
      <c r="C551" s="235"/>
      <c r="D551" s="235"/>
      <c r="E551" s="235"/>
      <c r="F551" s="235"/>
      <c r="G551" s="235"/>
    </row>
    <row r="552" customFormat="false" ht="15.75" hidden="false" customHeight="false" outlineLevel="0" collapsed="false">
      <c r="A552" s="235"/>
      <c r="B552" s="235"/>
      <c r="C552" s="235"/>
      <c r="D552" s="235"/>
      <c r="E552" s="235"/>
      <c r="F552" s="235"/>
      <c r="G552" s="235"/>
    </row>
    <row r="553" customFormat="false" ht="15.75" hidden="false" customHeight="false" outlineLevel="0" collapsed="false">
      <c r="A553" s="235"/>
      <c r="B553" s="235"/>
      <c r="C553" s="235"/>
      <c r="D553" s="235"/>
      <c r="E553" s="235"/>
      <c r="F553" s="235"/>
      <c r="G553" s="235"/>
    </row>
    <row r="554" customFormat="false" ht="15.75" hidden="false" customHeight="false" outlineLevel="0" collapsed="false">
      <c r="A554" s="235"/>
      <c r="B554" s="235"/>
      <c r="C554" s="235"/>
      <c r="D554" s="235"/>
      <c r="E554" s="235"/>
      <c r="F554" s="235"/>
      <c r="G554" s="235"/>
    </row>
    <row r="555" customFormat="false" ht="15.75" hidden="false" customHeight="false" outlineLevel="0" collapsed="false">
      <c r="A555" s="235"/>
      <c r="B555" s="235"/>
      <c r="C555" s="235"/>
      <c r="D555" s="235"/>
      <c r="E555" s="235"/>
      <c r="F555" s="235"/>
      <c r="G555" s="235"/>
    </row>
    <row r="556" customFormat="false" ht="15.75" hidden="false" customHeight="false" outlineLevel="0" collapsed="false">
      <c r="A556" s="235"/>
      <c r="B556" s="235"/>
      <c r="C556" s="235"/>
      <c r="D556" s="235"/>
      <c r="E556" s="235"/>
      <c r="F556" s="235"/>
      <c r="G556" s="235"/>
    </row>
    <row r="557" customFormat="false" ht="15.75" hidden="false" customHeight="false" outlineLevel="0" collapsed="false">
      <c r="A557" s="235"/>
      <c r="B557" s="235"/>
      <c r="C557" s="235"/>
      <c r="D557" s="235"/>
      <c r="E557" s="235"/>
      <c r="F557" s="235"/>
      <c r="G557" s="235"/>
    </row>
    <row r="558" customFormat="false" ht="15.75" hidden="false" customHeight="false" outlineLevel="0" collapsed="false">
      <c r="A558" s="235"/>
      <c r="B558" s="235"/>
      <c r="C558" s="235"/>
      <c r="D558" s="235"/>
      <c r="E558" s="235"/>
      <c r="F558" s="235"/>
      <c r="G558" s="235"/>
    </row>
    <row r="559" customFormat="false" ht="15.75" hidden="false" customHeight="false" outlineLevel="0" collapsed="false">
      <c r="A559" s="235"/>
      <c r="B559" s="235"/>
      <c r="C559" s="235"/>
      <c r="D559" s="235"/>
      <c r="E559" s="235"/>
      <c r="F559" s="235"/>
      <c r="G559" s="235"/>
    </row>
    <row r="560" customFormat="false" ht="15.75" hidden="false" customHeight="false" outlineLevel="0" collapsed="false">
      <c r="A560" s="235"/>
      <c r="B560" s="235"/>
      <c r="C560" s="235"/>
      <c r="D560" s="235"/>
      <c r="E560" s="235"/>
      <c r="F560" s="235"/>
      <c r="G560" s="235"/>
    </row>
    <row r="561" customFormat="false" ht="15.75" hidden="false" customHeight="false" outlineLevel="0" collapsed="false">
      <c r="A561" s="235"/>
      <c r="B561" s="235"/>
      <c r="C561" s="235"/>
      <c r="D561" s="235"/>
      <c r="E561" s="235"/>
      <c r="F561" s="235"/>
      <c r="G561" s="235"/>
    </row>
    <row r="562" customFormat="false" ht="15.75" hidden="false" customHeight="false" outlineLevel="0" collapsed="false">
      <c r="A562" s="235"/>
      <c r="B562" s="235"/>
      <c r="C562" s="235"/>
      <c r="D562" s="235"/>
      <c r="E562" s="235"/>
      <c r="F562" s="235"/>
      <c r="G562" s="235"/>
    </row>
    <row r="563" customFormat="false" ht="15.75" hidden="false" customHeight="false" outlineLevel="0" collapsed="false">
      <c r="A563" s="235"/>
      <c r="B563" s="235"/>
      <c r="C563" s="235"/>
      <c r="D563" s="235"/>
      <c r="E563" s="235"/>
      <c r="F563" s="235"/>
      <c r="G563" s="235"/>
    </row>
    <row r="564" customFormat="false" ht="15.75" hidden="false" customHeight="false" outlineLevel="0" collapsed="false">
      <c r="A564" s="235"/>
      <c r="B564" s="235"/>
      <c r="C564" s="235"/>
      <c r="D564" s="235"/>
      <c r="E564" s="235"/>
      <c r="F564" s="235"/>
      <c r="G564" s="235"/>
    </row>
    <row r="565" customFormat="false" ht="15.75" hidden="false" customHeight="false" outlineLevel="0" collapsed="false">
      <c r="A565" s="235"/>
      <c r="B565" s="235"/>
      <c r="C565" s="235"/>
      <c r="D565" s="235"/>
      <c r="E565" s="235"/>
      <c r="F565" s="235"/>
      <c r="G565" s="235"/>
    </row>
    <row r="566" customFormat="false" ht="15.75" hidden="false" customHeight="false" outlineLevel="0" collapsed="false">
      <c r="A566" s="235"/>
      <c r="B566" s="235"/>
      <c r="C566" s="235"/>
      <c r="D566" s="235"/>
      <c r="E566" s="235"/>
      <c r="F566" s="235"/>
      <c r="G566" s="235"/>
    </row>
    <row r="567" customFormat="false" ht="15.75" hidden="false" customHeight="false" outlineLevel="0" collapsed="false">
      <c r="A567" s="235"/>
      <c r="B567" s="235"/>
      <c r="C567" s="235"/>
      <c r="D567" s="235"/>
      <c r="E567" s="235"/>
      <c r="F567" s="235"/>
      <c r="G567" s="235"/>
    </row>
    <row r="568" customFormat="false" ht="15.75" hidden="false" customHeight="false" outlineLevel="0" collapsed="false">
      <c r="A568" s="235"/>
      <c r="B568" s="235"/>
      <c r="C568" s="235"/>
      <c r="D568" s="235"/>
      <c r="E568" s="235"/>
      <c r="F568" s="235"/>
      <c r="G568" s="235"/>
    </row>
    <row r="569" customFormat="false" ht="15.75" hidden="false" customHeight="false" outlineLevel="0" collapsed="false">
      <c r="A569" s="235"/>
      <c r="B569" s="235"/>
      <c r="C569" s="235"/>
      <c r="D569" s="235"/>
      <c r="E569" s="235"/>
      <c r="F569" s="235"/>
      <c r="G569" s="235"/>
    </row>
    <row r="570" customFormat="false" ht="15.75" hidden="false" customHeight="false" outlineLevel="0" collapsed="false">
      <c r="A570" s="235"/>
      <c r="B570" s="235"/>
      <c r="C570" s="235"/>
      <c r="D570" s="235"/>
      <c r="E570" s="235"/>
      <c r="F570" s="235"/>
      <c r="G570" s="235"/>
    </row>
    <row r="571" customFormat="false" ht="15.75" hidden="false" customHeight="false" outlineLevel="0" collapsed="false">
      <c r="A571" s="235"/>
      <c r="B571" s="235"/>
      <c r="C571" s="235"/>
      <c r="D571" s="235"/>
      <c r="E571" s="235"/>
      <c r="F571" s="235"/>
      <c r="G571" s="235"/>
    </row>
    <row r="572" customFormat="false" ht="15.75" hidden="false" customHeight="false" outlineLevel="0" collapsed="false">
      <c r="A572" s="235"/>
      <c r="B572" s="235"/>
      <c r="C572" s="235"/>
      <c r="D572" s="235"/>
      <c r="E572" s="235"/>
      <c r="F572" s="235"/>
      <c r="G572" s="235"/>
    </row>
    <row r="573" customFormat="false" ht="15.75" hidden="false" customHeight="false" outlineLevel="0" collapsed="false">
      <c r="A573" s="235"/>
      <c r="B573" s="235"/>
      <c r="C573" s="235"/>
      <c r="D573" s="235"/>
      <c r="E573" s="235"/>
      <c r="F573" s="235"/>
      <c r="G573" s="235"/>
    </row>
    <row r="574" customFormat="false" ht="15.75" hidden="false" customHeight="false" outlineLevel="0" collapsed="false">
      <c r="A574" s="235"/>
      <c r="B574" s="235"/>
      <c r="C574" s="235"/>
      <c r="D574" s="235"/>
      <c r="E574" s="235"/>
      <c r="F574" s="235"/>
      <c r="G574" s="235"/>
    </row>
    <row r="575" customFormat="false" ht="15.75" hidden="false" customHeight="false" outlineLevel="0" collapsed="false">
      <c r="A575" s="235"/>
      <c r="B575" s="235"/>
      <c r="C575" s="235"/>
      <c r="D575" s="235"/>
      <c r="E575" s="235"/>
      <c r="F575" s="235"/>
      <c r="G575" s="235"/>
    </row>
    <row r="576" customFormat="false" ht="15.75" hidden="false" customHeight="false" outlineLevel="0" collapsed="false">
      <c r="A576" s="235"/>
      <c r="B576" s="235"/>
      <c r="C576" s="235"/>
      <c r="D576" s="235"/>
      <c r="E576" s="235"/>
      <c r="F576" s="235"/>
      <c r="G576" s="235"/>
    </row>
    <row r="577" customFormat="false" ht="15.75" hidden="false" customHeight="false" outlineLevel="0" collapsed="false">
      <c r="A577" s="235"/>
      <c r="B577" s="235"/>
      <c r="C577" s="235"/>
      <c r="D577" s="235"/>
      <c r="E577" s="235"/>
      <c r="F577" s="235"/>
      <c r="G577" s="235"/>
    </row>
    <row r="578" customFormat="false" ht="15.75" hidden="false" customHeight="false" outlineLevel="0" collapsed="false">
      <c r="A578" s="235"/>
      <c r="B578" s="235"/>
      <c r="C578" s="235"/>
      <c r="D578" s="235"/>
      <c r="E578" s="235"/>
      <c r="F578" s="235"/>
      <c r="G578" s="235"/>
    </row>
    <row r="579" customFormat="false" ht="15.75" hidden="false" customHeight="false" outlineLevel="0" collapsed="false">
      <c r="A579" s="235"/>
      <c r="B579" s="235"/>
      <c r="C579" s="235"/>
      <c r="D579" s="235"/>
      <c r="E579" s="235"/>
      <c r="F579" s="235"/>
      <c r="G579" s="235"/>
    </row>
    <row r="580" customFormat="false" ht="15.75" hidden="false" customHeight="false" outlineLevel="0" collapsed="false">
      <c r="A580" s="235"/>
      <c r="B580" s="235"/>
      <c r="C580" s="235"/>
      <c r="D580" s="235"/>
      <c r="E580" s="235"/>
      <c r="F580" s="235"/>
      <c r="G580" s="235"/>
    </row>
    <row r="581" customFormat="false" ht="15.75" hidden="false" customHeight="false" outlineLevel="0" collapsed="false">
      <c r="A581" s="235"/>
      <c r="B581" s="235"/>
      <c r="C581" s="235"/>
      <c r="D581" s="235"/>
      <c r="E581" s="235"/>
      <c r="F581" s="235"/>
      <c r="G581" s="235"/>
    </row>
    <row r="582" customFormat="false" ht="15.75" hidden="false" customHeight="false" outlineLevel="0" collapsed="false">
      <c r="A582" s="235"/>
      <c r="B582" s="235"/>
      <c r="C582" s="235"/>
      <c r="D582" s="235"/>
      <c r="E582" s="235"/>
      <c r="F582" s="235"/>
      <c r="G582" s="235"/>
    </row>
    <row r="583" customFormat="false" ht="15.75" hidden="false" customHeight="false" outlineLevel="0" collapsed="false">
      <c r="A583" s="235"/>
      <c r="B583" s="235"/>
      <c r="C583" s="235"/>
      <c r="D583" s="235"/>
      <c r="E583" s="235"/>
      <c r="F583" s="235"/>
      <c r="G583" s="235"/>
    </row>
    <row r="584" customFormat="false" ht="15.75" hidden="false" customHeight="false" outlineLevel="0" collapsed="false">
      <c r="A584" s="235"/>
      <c r="B584" s="235"/>
      <c r="C584" s="235"/>
      <c r="D584" s="235"/>
      <c r="E584" s="235"/>
      <c r="F584" s="235"/>
      <c r="G584" s="235"/>
    </row>
    <row r="585" customFormat="false" ht="15.75" hidden="false" customHeight="false" outlineLevel="0" collapsed="false">
      <c r="A585" s="235"/>
      <c r="B585" s="235"/>
      <c r="C585" s="235"/>
      <c r="D585" s="235"/>
      <c r="E585" s="235"/>
      <c r="F585" s="235"/>
      <c r="G585" s="235"/>
    </row>
    <row r="586" customFormat="false" ht="15.75" hidden="false" customHeight="false" outlineLevel="0" collapsed="false">
      <c r="A586" s="235"/>
      <c r="B586" s="235"/>
      <c r="C586" s="235"/>
      <c r="D586" s="235"/>
      <c r="E586" s="235"/>
      <c r="F586" s="235"/>
      <c r="G586" s="235"/>
    </row>
    <row r="587" customFormat="false" ht="15.75" hidden="false" customHeight="false" outlineLevel="0" collapsed="false">
      <c r="A587" s="235"/>
      <c r="B587" s="235"/>
      <c r="C587" s="235"/>
      <c r="D587" s="235"/>
      <c r="E587" s="235"/>
      <c r="F587" s="235"/>
      <c r="G587" s="235"/>
    </row>
    <row r="588" customFormat="false" ht="15.75" hidden="false" customHeight="false" outlineLevel="0" collapsed="false">
      <c r="A588" s="235"/>
      <c r="B588" s="235"/>
      <c r="C588" s="235"/>
      <c r="D588" s="235"/>
      <c r="E588" s="235"/>
      <c r="F588" s="235"/>
      <c r="G588" s="235"/>
    </row>
    <row r="589" customFormat="false" ht="15.75" hidden="false" customHeight="false" outlineLevel="0" collapsed="false">
      <c r="A589" s="235"/>
      <c r="B589" s="235"/>
      <c r="C589" s="235"/>
      <c r="D589" s="235"/>
      <c r="E589" s="235"/>
      <c r="F589" s="235"/>
      <c r="G589" s="235"/>
    </row>
    <row r="590" customFormat="false" ht="15.75" hidden="false" customHeight="false" outlineLevel="0" collapsed="false">
      <c r="A590" s="235"/>
      <c r="B590" s="235"/>
      <c r="C590" s="235"/>
      <c r="D590" s="235"/>
      <c r="E590" s="235"/>
      <c r="F590" s="235"/>
      <c r="G590" s="235"/>
    </row>
    <row r="591" customFormat="false" ht="15.75" hidden="false" customHeight="false" outlineLevel="0" collapsed="false">
      <c r="A591" s="235"/>
      <c r="B591" s="235"/>
      <c r="C591" s="235"/>
      <c r="D591" s="235"/>
      <c r="E591" s="235"/>
      <c r="F591" s="235"/>
      <c r="G591" s="235"/>
    </row>
    <row r="592" customFormat="false" ht="15.75" hidden="false" customHeight="false" outlineLevel="0" collapsed="false">
      <c r="A592" s="235"/>
      <c r="B592" s="235"/>
      <c r="C592" s="235"/>
      <c r="D592" s="235"/>
      <c r="E592" s="235"/>
      <c r="F592" s="235"/>
      <c r="G592" s="235"/>
    </row>
    <row r="593" customFormat="false" ht="15.75" hidden="false" customHeight="false" outlineLevel="0" collapsed="false">
      <c r="A593" s="235"/>
      <c r="B593" s="235"/>
      <c r="C593" s="235"/>
      <c r="D593" s="235"/>
      <c r="E593" s="235"/>
      <c r="F593" s="235"/>
      <c r="G593" s="235"/>
    </row>
    <row r="594" customFormat="false" ht="15.75" hidden="false" customHeight="false" outlineLevel="0" collapsed="false">
      <c r="A594" s="235"/>
      <c r="B594" s="235"/>
      <c r="C594" s="235"/>
      <c r="D594" s="235"/>
      <c r="E594" s="235"/>
      <c r="F594" s="235"/>
      <c r="G594" s="235"/>
    </row>
    <row r="595" customFormat="false" ht="15.75" hidden="false" customHeight="false" outlineLevel="0" collapsed="false">
      <c r="A595" s="235"/>
      <c r="B595" s="235"/>
      <c r="C595" s="235"/>
      <c r="D595" s="235"/>
      <c r="E595" s="235"/>
      <c r="F595" s="235"/>
      <c r="G595" s="235"/>
    </row>
    <row r="596" customFormat="false" ht="15.75" hidden="false" customHeight="false" outlineLevel="0" collapsed="false">
      <c r="A596" s="235"/>
      <c r="B596" s="235"/>
      <c r="C596" s="235"/>
      <c r="D596" s="235"/>
      <c r="E596" s="235"/>
      <c r="F596" s="235"/>
      <c r="G596" s="235"/>
    </row>
    <row r="597" customFormat="false" ht="15.75" hidden="false" customHeight="false" outlineLevel="0" collapsed="false">
      <c r="A597" s="235"/>
      <c r="B597" s="235"/>
      <c r="C597" s="235"/>
      <c r="D597" s="235"/>
      <c r="E597" s="235"/>
      <c r="F597" s="235"/>
      <c r="G597" s="235"/>
    </row>
    <row r="598" customFormat="false" ht="15.75" hidden="false" customHeight="false" outlineLevel="0" collapsed="false">
      <c r="A598" s="235"/>
      <c r="B598" s="235"/>
      <c r="C598" s="235"/>
      <c r="D598" s="235"/>
      <c r="E598" s="235"/>
      <c r="F598" s="235"/>
      <c r="G598" s="235"/>
    </row>
    <row r="599" customFormat="false" ht="15.75" hidden="false" customHeight="false" outlineLevel="0" collapsed="false">
      <c r="A599" s="235"/>
      <c r="B599" s="235"/>
      <c r="C599" s="235"/>
      <c r="D599" s="235"/>
      <c r="E599" s="235"/>
      <c r="F599" s="235"/>
      <c r="G599" s="235"/>
    </row>
    <row r="600" customFormat="false" ht="15.75" hidden="false" customHeight="false" outlineLevel="0" collapsed="false">
      <c r="A600" s="235"/>
      <c r="B600" s="235"/>
      <c r="C600" s="235"/>
      <c r="D600" s="235"/>
      <c r="E600" s="235"/>
      <c r="F600" s="235"/>
      <c r="G600" s="235"/>
    </row>
    <row r="601" customFormat="false" ht="15.75" hidden="false" customHeight="false" outlineLevel="0" collapsed="false">
      <c r="A601" s="235"/>
      <c r="B601" s="235"/>
      <c r="C601" s="235"/>
      <c r="D601" s="235"/>
      <c r="E601" s="235"/>
      <c r="F601" s="235"/>
      <c r="G601" s="235"/>
    </row>
    <row r="602" customFormat="false" ht="15.75" hidden="false" customHeight="false" outlineLevel="0" collapsed="false">
      <c r="A602" s="235"/>
      <c r="B602" s="235"/>
      <c r="C602" s="235"/>
      <c r="D602" s="235"/>
      <c r="E602" s="235"/>
      <c r="F602" s="235"/>
      <c r="G602" s="235"/>
    </row>
    <row r="603" customFormat="false" ht="15.75" hidden="false" customHeight="false" outlineLevel="0" collapsed="false">
      <c r="A603" s="235"/>
      <c r="B603" s="235"/>
      <c r="C603" s="235"/>
      <c r="D603" s="235"/>
      <c r="E603" s="235"/>
      <c r="F603" s="235"/>
      <c r="G603" s="235"/>
    </row>
    <row r="604" customFormat="false" ht="15.75" hidden="false" customHeight="false" outlineLevel="0" collapsed="false">
      <c r="A604" s="235"/>
      <c r="B604" s="235"/>
      <c r="C604" s="235"/>
      <c r="D604" s="235"/>
      <c r="E604" s="235"/>
      <c r="F604" s="235"/>
      <c r="G604" s="235"/>
    </row>
    <row r="605" customFormat="false" ht="15.75" hidden="false" customHeight="false" outlineLevel="0" collapsed="false">
      <c r="A605" s="235"/>
      <c r="B605" s="235"/>
      <c r="C605" s="235"/>
      <c r="D605" s="235"/>
      <c r="E605" s="235"/>
      <c r="F605" s="235"/>
      <c r="G605" s="235"/>
    </row>
    <row r="606" customFormat="false" ht="15.75" hidden="false" customHeight="false" outlineLevel="0" collapsed="false">
      <c r="A606" s="235"/>
      <c r="B606" s="235"/>
      <c r="C606" s="235"/>
      <c r="D606" s="235"/>
      <c r="E606" s="235"/>
      <c r="F606" s="235"/>
      <c r="G606" s="235"/>
    </row>
    <row r="607" customFormat="false" ht="15.75" hidden="false" customHeight="false" outlineLevel="0" collapsed="false">
      <c r="A607" s="235"/>
      <c r="B607" s="235"/>
      <c r="C607" s="235"/>
      <c r="D607" s="235"/>
      <c r="E607" s="235"/>
      <c r="F607" s="235"/>
      <c r="G607" s="235"/>
    </row>
    <row r="608" customFormat="false" ht="15.75" hidden="false" customHeight="false" outlineLevel="0" collapsed="false">
      <c r="A608" s="235"/>
      <c r="B608" s="235"/>
      <c r="C608" s="235"/>
      <c r="D608" s="235"/>
      <c r="E608" s="235"/>
      <c r="F608" s="235"/>
      <c r="G608" s="235"/>
    </row>
    <row r="609" customFormat="false" ht="15.75" hidden="false" customHeight="false" outlineLevel="0" collapsed="false">
      <c r="A609" s="235"/>
      <c r="B609" s="235"/>
      <c r="C609" s="235"/>
      <c r="D609" s="235"/>
      <c r="E609" s="235"/>
      <c r="F609" s="235"/>
      <c r="G609" s="235"/>
    </row>
    <row r="610" customFormat="false" ht="15.75" hidden="false" customHeight="false" outlineLevel="0" collapsed="false">
      <c r="A610" s="235"/>
      <c r="B610" s="235"/>
      <c r="C610" s="235"/>
      <c r="D610" s="235"/>
      <c r="E610" s="235"/>
      <c r="F610" s="235"/>
      <c r="G610" s="235"/>
    </row>
    <row r="611" customFormat="false" ht="15.75" hidden="false" customHeight="false" outlineLevel="0" collapsed="false">
      <c r="A611" s="235"/>
      <c r="B611" s="235"/>
      <c r="C611" s="235"/>
      <c r="D611" s="235"/>
      <c r="E611" s="235"/>
      <c r="F611" s="235"/>
      <c r="G611" s="235"/>
    </row>
    <row r="612" customFormat="false" ht="15.75" hidden="false" customHeight="false" outlineLevel="0" collapsed="false">
      <c r="A612" s="235"/>
      <c r="B612" s="235"/>
      <c r="C612" s="235"/>
      <c r="D612" s="235"/>
      <c r="E612" s="235"/>
      <c r="F612" s="235"/>
      <c r="G612" s="235"/>
    </row>
    <row r="613" customFormat="false" ht="15.75" hidden="false" customHeight="false" outlineLevel="0" collapsed="false">
      <c r="A613" s="235"/>
      <c r="B613" s="235"/>
      <c r="C613" s="235"/>
      <c r="D613" s="235"/>
      <c r="E613" s="235"/>
      <c r="F613" s="235"/>
      <c r="G613" s="235"/>
    </row>
    <row r="614" customFormat="false" ht="15.75" hidden="false" customHeight="false" outlineLevel="0" collapsed="false">
      <c r="A614" s="235"/>
      <c r="B614" s="235"/>
      <c r="C614" s="235"/>
      <c r="D614" s="235"/>
      <c r="E614" s="235"/>
      <c r="F614" s="235"/>
      <c r="G614" s="235"/>
    </row>
    <row r="615" customFormat="false" ht="15.75" hidden="false" customHeight="false" outlineLevel="0" collapsed="false">
      <c r="A615" s="235"/>
      <c r="B615" s="235"/>
      <c r="C615" s="235"/>
      <c r="D615" s="235"/>
      <c r="E615" s="235"/>
      <c r="F615" s="235"/>
      <c r="G615" s="235"/>
    </row>
    <row r="616" customFormat="false" ht="15.75" hidden="false" customHeight="false" outlineLevel="0" collapsed="false">
      <c r="A616" s="235"/>
      <c r="B616" s="235"/>
      <c r="C616" s="235"/>
      <c r="D616" s="235"/>
      <c r="E616" s="235"/>
      <c r="F616" s="235"/>
      <c r="G616" s="235"/>
    </row>
    <row r="617" customFormat="false" ht="15.75" hidden="false" customHeight="false" outlineLevel="0" collapsed="false">
      <c r="A617" s="235"/>
      <c r="B617" s="235"/>
      <c r="C617" s="235"/>
      <c r="D617" s="235"/>
      <c r="E617" s="235"/>
      <c r="F617" s="235"/>
      <c r="G617" s="235"/>
    </row>
    <row r="618" customFormat="false" ht="15.75" hidden="false" customHeight="false" outlineLevel="0" collapsed="false">
      <c r="A618" s="235"/>
      <c r="B618" s="235"/>
      <c r="C618" s="235"/>
      <c r="D618" s="235"/>
      <c r="E618" s="235"/>
      <c r="F618" s="235"/>
      <c r="G618" s="235"/>
    </row>
    <row r="619" customFormat="false" ht="15.75" hidden="false" customHeight="false" outlineLevel="0" collapsed="false">
      <c r="A619" s="235"/>
      <c r="B619" s="235"/>
      <c r="C619" s="235"/>
      <c r="D619" s="235"/>
      <c r="E619" s="235"/>
      <c r="F619" s="235"/>
      <c r="G619" s="235"/>
    </row>
    <row r="620" customFormat="false" ht="15.75" hidden="false" customHeight="false" outlineLevel="0" collapsed="false">
      <c r="A620" s="235"/>
      <c r="B620" s="235"/>
      <c r="C620" s="235"/>
      <c r="D620" s="235"/>
      <c r="E620" s="235"/>
      <c r="F620" s="235"/>
      <c r="G620" s="235"/>
    </row>
    <row r="621" customFormat="false" ht="15.75" hidden="false" customHeight="false" outlineLevel="0" collapsed="false">
      <c r="A621" s="235"/>
      <c r="B621" s="235"/>
      <c r="C621" s="235"/>
      <c r="D621" s="235"/>
      <c r="E621" s="235"/>
      <c r="F621" s="235"/>
      <c r="G621" s="235"/>
    </row>
    <row r="622" customFormat="false" ht="15.75" hidden="false" customHeight="false" outlineLevel="0" collapsed="false">
      <c r="A622" s="235"/>
      <c r="B622" s="235"/>
      <c r="C622" s="235"/>
      <c r="D622" s="235"/>
      <c r="E622" s="235"/>
      <c r="F622" s="235"/>
      <c r="G622" s="235"/>
    </row>
    <row r="623" customFormat="false" ht="15.75" hidden="false" customHeight="false" outlineLevel="0" collapsed="false">
      <c r="A623" s="235"/>
      <c r="B623" s="235"/>
      <c r="C623" s="235"/>
      <c r="D623" s="235"/>
      <c r="E623" s="235"/>
      <c r="F623" s="235"/>
      <c r="G623" s="235"/>
    </row>
    <row r="624" customFormat="false" ht="15.75" hidden="false" customHeight="false" outlineLevel="0" collapsed="false">
      <c r="A624" s="235"/>
      <c r="B624" s="235"/>
      <c r="C624" s="235"/>
      <c r="D624" s="235"/>
      <c r="E624" s="235"/>
      <c r="F624" s="235"/>
      <c r="G624" s="235"/>
    </row>
    <row r="625" customFormat="false" ht="15.75" hidden="false" customHeight="false" outlineLevel="0" collapsed="false">
      <c r="A625" s="235"/>
      <c r="B625" s="235"/>
      <c r="C625" s="235"/>
      <c r="D625" s="235"/>
      <c r="E625" s="235"/>
      <c r="F625" s="235"/>
      <c r="G625" s="235"/>
    </row>
    <row r="626" customFormat="false" ht="15.75" hidden="false" customHeight="false" outlineLevel="0" collapsed="false">
      <c r="A626" s="235"/>
      <c r="B626" s="235"/>
      <c r="C626" s="235"/>
      <c r="D626" s="235"/>
      <c r="E626" s="235"/>
      <c r="F626" s="235"/>
      <c r="G626" s="235"/>
    </row>
    <row r="627" customFormat="false" ht="15.75" hidden="false" customHeight="false" outlineLevel="0" collapsed="false">
      <c r="A627" s="235"/>
      <c r="B627" s="235"/>
      <c r="C627" s="235"/>
      <c r="D627" s="235"/>
      <c r="E627" s="235"/>
      <c r="F627" s="235"/>
      <c r="G627" s="235"/>
    </row>
    <row r="628" customFormat="false" ht="15.75" hidden="false" customHeight="false" outlineLevel="0" collapsed="false">
      <c r="A628" s="235"/>
      <c r="B628" s="235"/>
      <c r="C628" s="235"/>
      <c r="D628" s="235"/>
      <c r="E628" s="235"/>
      <c r="F628" s="235"/>
      <c r="G628" s="235"/>
    </row>
    <row r="629" customFormat="false" ht="15.75" hidden="false" customHeight="false" outlineLevel="0" collapsed="false">
      <c r="A629" s="235"/>
      <c r="B629" s="235"/>
      <c r="C629" s="235"/>
      <c r="D629" s="235"/>
      <c r="E629" s="235"/>
      <c r="F629" s="235"/>
      <c r="G629" s="235"/>
    </row>
    <row r="630" customFormat="false" ht="15.75" hidden="false" customHeight="false" outlineLevel="0" collapsed="false">
      <c r="A630" s="235"/>
      <c r="B630" s="235"/>
      <c r="C630" s="235"/>
      <c r="D630" s="235"/>
      <c r="E630" s="235"/>
      <c r="F630" s="235"/>
      <c r="G630" s="235"/>
    </row>
    <row r="631" customFormat="false" ht="15.75" hidden="false" customHeight="false" outlineLevel="0" collapsed="false">
      <c r="A631" s="235"/>
      <c r="B631" s="235"/>
      <c r="C631" s="235"/>
      <c r="D631" s="235"/>
      <c r="E631" s="235"/>
      <c r="F631" s="235"/>
      <c r="G631" s="235"/>
    </row>
    <row r="632" customFormat="false" ht="15.75" hidden="false" customHeight="false" outlineLevel="0" collapsed="false">
      <c r="A632" s="235"/>
      <c r="B632" s="235"/>
      <c r="C632" s="235"/>
      <c r="D632" s="235"/>
      <c r="E632" s="235"/>
      <c r="F632" s="235"/>
      <c r="G632" s="235"/>
    </row>
    <row r="633" customFormat="false" ht="15.75" hidden="false" customHeight="false" outlineLevel="0" collapsed="false">
      <c r="A633" s="235"/>
      <c r="B633" s="235"/>
      <c r="C633" s="235"/>
      <c r="D633" s="235"/>
      <c r="E633" s="235"/>
      <c r="F633" s="235"/>
      <c r="G633" s="235"/>
    </row>
    <row r="634" customFormat="false" ht="15.75" hidden="false" customHeight="false" outlineLevel="0" collapsed="false">
      <c r="A634" s="235"/>
      <c r="B634" s="235"/>
      <c r="C634" s="235"/>
      <c r="D634" s="235"/>
      <c r="E634" s="235"/>
      <c r="F634" s="235"/>
      <c r="G634" s="235"/>
    </row>
    <row r="635" customFormat="false" ht="15.75" hidden="false" customHeight="false" outlineLevel="0" collapsed="false">
      <c r="A635" s="235"/>
      <c r="B635" s="235"/>
      <c r="C635" s="235"/>
      <c r="D635" s="235"/>
      <c r="E635" s="235"/>
      <c r="F635" s="235"/>
      <c r="G635" s="235"/>
    </row>
    <row r="636" customFormat="false" ht="15.75" hidden="false" customHeight="false" outlineLevel="0" collapsed="false">
      <c r="A636" s="235"/>
      <c r="B636" s="235"/>
      <c r="C636" s="235"/>
      <c r="D636" s="235"/>
      <c r="E636" s="235"/>
      <c r="F636" s="235"/>
      <c r="G636" s="235"/>
    </row>
    <row r="637" customFormat="false" ht="15.75" hidden="false" customHeight="false" outlineLevel="0" collapsed="false">
      <c r="A637" s="235"/>
      <c r="B637" s="235"/>
      <c r="C637" s="235"/>
      <c r="D637" s="235"/>
      <c r="E637" s="235"/>
      <c r="F637" s="235"/>
      <c r="G637" s="235"/>
    </row>
    <row r="638" customFormat="false" ht="15.75" hidden="false" customHeight="false" outlineLevel="0" collapsed="false">
      <c r="A638" s="235"/>
      <c r="B638" s="235"/>
      <c r="C638" s="235"/>
      <c r="D638" s="235"/>
      <c r="E638" s="235"/>
      <c r="F638" s="235"/>
      <c r="G638" s="235"/>
    </row>
    <row r="639" customFormat="false" ht="15.75" hidden="false" customHeight="false" outlineLevel="0" collapsed="false">
      <c r="A639" s="235"/>
      <c r="B639" s="235"/>
      <c r="C639" s="235"/>
      <c r="D639" s="235"/>
      <c r="E639" s="235"/>
      <c r="F639" s="235"/>
      <c r="G639" s="235"/>
    </row>
    <row r="640" customFormat="false" ht="15.75" hidden="false" customHeight="false" outlineLevel="0" collapsed="false">
      <c r="A640" s="235"/>
      <c r="B640" s="235"/>
      <c r="C640" s="235"/>
      <c r="D640" s="235"/>
      <c r="E640" s="235"/>
      <c r="F640" s="235"/>
      <c r="G640" s="235"/>
    </row>
    <row r="641" customFormat="false" ht="15.75" hidden="false" customHeight="false" outlineLevel="0" collapsed="false">
      <c r="A641" s="235"/>
      <c r="B641" s="235"/>
      <c r="C641" s="235"/>
      <c r="D641" s="235"/>
      <c r="E641" s="235"/>
      <c r="F641" s="235"/>
      <c r="G641" s="235"/>
    </row>
    <row r="642" customFormat="false" ht="15.75" hidden="false" customHeight="false" outlineLevel="0" collapsed="false">
      <c r="A642" s="235"/>
      <c r="B642" s="235"/>
      <c r="C642" s="235"/>
      <c r="D642" s="235"/>
      <c r="E642" s="235"/>
      <c r="F642" s="235"/>
      <c r="G642" s="235"/>
    </row>
    <row r="643" customFormat="false" ht="15.75" hidden="false" customHeight="false" outlineLevel="0" collapsed="false">
      <c r="A643" s="235"/>
      <c r="B643" s="235"/>
      <c r="C643" s="235"/>
      <c r="D643" s="235"/>
      <c r="E643" s="235"/>
      <c r="F643" s="235"/>
      <c r="G643" s="235"/>
    </row>
    <row r="644" customFormat="false" ht="15.75" hidden="false" customHeight="false" outlineLevel="0" collapsed="false">
      <c r="A644" s="235"/>
      <c r="B644" s="235"/>
      <c r="C644" s="235"/>
      <c r="D644" s="235"/>
      <c r="E644" s="235"/>
      <c r="F644" s="235"/>
      <c r="G644" s="235"/>
    </row>
    <row r="645" customFormat="false" ht="15.75" hidden="false" customHeight="false" outlineLevel="0" collapsed="false">
      <c r="A645" s="235"/>
      <c r="B645" s="235"/>
      <c r="C645" s="235"/>
      <c r="D645" s="235"/>
      <c r="E645" s="235"/>
      <c r="F645" s="235"/>
      <c r="G645" s="235"/>
    </row>
    <row r="646" customFormat="false" ht="15.75" hidden="false" customHeight="false" outlineLevel="0" collapsed="false">
      <c r="A646" s="235"/>
      <c r="B646" s="235"/>
      <c r="C646" s="235"/>
      <c r="D646" s="235"/>
      <c r="E646" s="235"/>
      <c r="F646" s="235"/>
      <c r="G646" s="235"/>
    </row>
    <row r="647" customFormat="false" ht="15.75" hidden="false" customHeight="false" outlineLevel="0" collapsed="false">
      <c r="A647" s="235"/>
      <c r="B647" s="235"/>
      <c r="C647" s="235"/>
      <c r="D647" s="235"/>
      <c r="E647" s="235"/>
      <c r="F647" s="235"/>
      <c r="G647" s="235"/>
    </row>
    <row r="648" customFormat="false" ht="15.75" hidden="false" customHeight="false" outlineLevel="0" collapsed="false">
      <c r="A648" s="235"/>
      <c r="B648" s="235"/>
      <c r="C648" s="235"/>
      <c r="D648" s="235"/>
      <c r="E648" s="235"/>
      <c r="F648" s="235"/>
      <c r="G648" s="235"/>
    </row>
    <row r="649" customFormat="false" ht="15.75" hidden="false" customHeight="false" outlineLevel="0" collapsed="false">
      <c r="A649" s="235"/>
      <c r="B649" s="235"/>
      <c r="C649" s="235"/>
      <c r="D649" s="235"/>
      <c r="E649" s="235"/>
      <c r="F649" s="235"/>
      <c r="G649" s="235"/>
    </row>
    <row r="650" customFormat="false" ht="15.75" hidden="false" customHeight="false" outlineLevel="0" collapsed="false">
      <c r="A650" s="235"/>
      <c r="B650" s="235"/>
      <c r="C650" s="235"/>
      <c r="D650" s="235"/>
      <c r="E650" s="235"/>
      <c r="F650" s="235"/>
      <c r="G650" s="235"/>
    </row>
    <row r="651" customFormat="false" ht="15.75" hidden="false" customHeight="false" outlineLevel="0" collapsed="false">
      <c r="A651" s="235"/>
      <c r="B651" s="235"/>
      <c r="C651" s="235"/>
      <c r="D651" s="235"/>
      <c r="E651" s="235"/>
      <c r="F651" s="235"/>
      <c r="G651" s="235"/>
    </row>
    <row r="652" customFormat="false" ht="15.75" hidden="false" customHeight="false" outlineLevel="0" collapsed="false">
      <c r="A652" s="235"/>
      <c r="B652" s="235"/>
      <c r="C652" s="235"/>
      <c r="D652" s="235"/>
      <c r="E652" s="235"/>
      <c r="F652" s="235"/>
      <c r="G652" s="235"/>
    </row>
    <row r="653" customFormat="false" ht="15.75" hidden="false" customHeight="false" outlineLevel="0" collapsed="false">
      <c r="A653" s="235"/>
      <c r="B653" s="235"/>
      <c r="C653" s="235"/>
      <c r="D653" s="235"/>
      <c r="E653" s="235"/>
      <c r="F653" s="235"/>
      <c r="G653" s="235"/>
    </row>
    <row r="654" customFormat="false" ht="15.75" hidden="false" customHeight="false" outlineLevel="0" collapsed="false">
      <c r="A654" s="235"/>
      <c r="B654" s="235"/>
      <c r="C654" s="235"/>
      <c r="D654" s="235"/>
      <c r="E654" s="235"/>
      <c r="F654" s="235"/>
      <c r="G654" s="235"/>
    </row>
    <row r="655" customFormat="false" ht="15.75" hidden="false" customHeight="false" outlineLevel="0" collapsed="false">
      <c r="A655" s="235"/>
      <c r="B655" s="235"/>
      <c r="C655" s="235"/>
      <c r="D655" s="235"/>
      <c r="E655" s="235"/>
      <c r="F655" s="235"/>
      <c r="G655" s="235"/>
    </row>
    <row r="656" customFormat="false" ht="15.75" hidden="false" customHeight="false" outlineLevel="0" collapsed="false">
      <c r="A656" s="235"/>
      <c r="B656" s="235"/>
      <c r="C656" s="235"/>
      <c r="D656" s="235"/>
      <c r="E656" s="235"/>
      <c r="F656" s="235"/>
      <c r="G656" s="235"/>
    </row>
    <row r="657" customFormat="false" ht="15.75" hidden="false" customHeight="false" outlineLevel="0" collapsed="false">
      <c r="A657" s="235"/>
      <c r="B657" s="235"/>
      <c r="C657" s="235"/>
      <c r="D657" s="235"/>
      <c r="E657" s="235"/>
      <c r="F657" s="235"/>
      <c r="G657" s="235"/>
    </row>
    <row r="658" customFormat="false" ht="15.75" hidden="false" customHeight="false" outlineLevel="0" collapsed="false">
      <c r="A658" s="235"/>
      <c r="B658" s="235"/>
      <c r="C658" s="235"/>
      <c r="D658" s="235"/>
      <c r="E658" s="235"/>
      <c r="F658" s="235"/>
      <c r="G658" s="235"/>
    </row>
    <row r="659" customFormat="false" ht="15.75" hidden="false" customHeight="false" outlineLevel="0" collapsed="false">
      <c r="A659" s="235"/>
      <c r="B659" s="235"/>
      <c r="C659" s="235"/>
      <c r="D659" s="235"/>
      <c r="E659" s="235"/>
      <c r="F659" s="235"/>
      <c r="G659" s="235"/>
    </row>
    <row r="660" customFormat="false" ht="15.75" hidden="false" customHeight="false" outlineLevel="0" collapsed="false">
      <c r="A660" s="235"/>
      <c r="B660" s="235"/>
      <c r="C660" s="235"/>
      <c r="D660" s="235"/>
      <c r="E660" s="235"/>
      <c r="F660" s="235"/>
      <c r="G660" s="235"/>
    </row>
    <row r="661" customFormat="false" ht="15.75" hidden="false" customHeight="false" outlineLevel="0" collapsed="false">
      <c r="A661" s="235"/>
      <c r="B661" s="235"/>
      <c r="C661" s="235"/>
      <c r="D661" s="235"/>
      <c r="E661" s="235"/>
      <c r="F661" s="235"/>
      <c r="G661" s="235"/>
    </row>
    <row r="662" customFormat="false" ht="15.75" hidden="false" customHeight="false" outlineLevel="0" collapsed="false">
      <c r="A662" s="235"/>
      <c r="B662" s="235"/>
      <c r="C662" s="235"/>
      <c r="D662" s="235"/>
      <c r="E662" s="235"/>
      <c r="F662" s="235"/>
      <c r="G662" s="235"/>
    </row>
    <row r="663" customFormat="false" ht="15.75" hidden="false" customHeight="false" outlineLevel="0" collapsed="false">
      <c r="A663" s="235"/>
      <c r="B663" s="235"/>
      <c r="C663" s="235"/>
      <c r="D663" s="235"/>
      <c r="E663" s="235"/>
      <c r="F663" s="235"/>
      <c r="G663" s="235"/>
    </row>
    <row r="664" customFormat="false" ht="15.75" hidden="false" customHeight="false" outlineLevel="0" collapsed="false">
      <c r="A664" s="235"/>
      <c r="B664" s="235"/>
      <c r="C664" s="235"/>
      <c r="D664" s="235"/>
      <c r="E664" s="235"/>
      <c r="F664" s="235"/>
      <c r="G664" s="235"/>
    </row>
    <row r="665" customFormat="false" ht="15.75" hidden="false" customHeight="false" outlineLevel="0" collapsed="false">
      <c r="A665" s="235"/>
      <c r="B665" s="235"/>
      <c r="C665" s="235"/>
      <c r="D665" s="235"/>
      <c r="E665" s="235"/>
      <c r="F665" s="235"/>
      <c r="G665" s="235"/>
    </row>
    <row r="666" customFormat="false" ht="15.75" hidden="false" customHeight="false" outlineLevel="0" collapsed="false">
      <c r="A666" s="235"/>
      <c r="B666" s="235"/>
      <c r="C666" s="235"/>
      <c r="D666" s="235"/>
      <c r="E666" s="235"/>
      <c r="F666" s="235"/>
      <c r="G666" s="235"/>
    </row>
    <row r="667" customFormat="false" ht="15.75" hidden="false" customHeight="false" outlineLevel="0" collapsed="false">
      <c r="A667" s="235"/>
      <c r="B667" s="235"/>
      <c r="C667" s="235"/>
      <c r="D667" s="235"/>
      <c r="E667" s="235"/>
      <c r="F667" s="235"/>
      <c r="G667" s="235"/>
    </row>
    <row r="668" customFormat="false" ht="15.75" hidden="false" customHeight="false" outlineLevel="0" collapsed="false">
      <c r="A668" s="235"/>
      <c r="B668" s="235"/>
      <c r="C668" s="235"/>
      <c r="D668" s="235"/>
      <c r="E668" s="235"/>
      <c r="F668" s="235"/>
      <c r="G668" s="235"/>
    </row>
    <row r="669" customFormat="false" ht="15.75" hidden="false" customHeight="false" outlineLevel="0" collapsed="false">
      <c r="A669" s="235"/>
      <c r="B669" s="235"/>
      <c r="C669" s="235"/>
      <c r="D669" s="235"/>
      <c r="E669" s="235"/>
      <c r="F669" s="235"/>
      <c r="G669" s="235"/>
    </row>
    <row r="670" customFormat="false" ht="15.75" hidden="false" customHeight="false" outlineLevel="0" collapsed="false">
      <c r="A670" s="235"/>
      <c r="B670" s="235"/>
      <c r="C670" s="235"/>
      <c r="D670" s="235"/>
      <c r="E670" s="235"/>
      <c r="F670" s="235"/>
      <c r="G670" s="235"/>
    </row>
    <row r="671" customFormat="false" ht="15.75" hidden="false" customHeight="false" outlineLevel="0" collapsed="false">
      <c r="A671" s="235"/>
      <c r="B671" s="235"/>
      <c r="C671" s="235"/>
      <c r="D671" s="235"/>
      <c r="E671" s="235"/>
      <c r="F671" s="235"/>
      <c r="G671" s="235"/>
    </row>
    <row r="672" customFormat="false" ht="15.75" hidden="false" customHeight="false" outlineLevel="0" collapsed="false">
      <c r="A672" s="235"/>
      <c r="B672" s="235"/>
      <c r="C672" s="235"/>
      <c r="D672" s="235"/>
      <c r="E672" s="235"/>
      <c r="F672" s="235"/>
      <c r="G672" s="235"/>
    </row>
    <row r="673" customFormat="false" ht="15.75" hidden="false" customHeight="false" outlineLevel="0" collapsed="false">
      <c r="A673" s="235"/>
      <c r="B673" s="235"/>
      <c r="C673" s="235"/>
      <c r="D673" s="235"/>
      <c r="E673" s="235"/>
      <c r="F673" s="235"/>
      <c r="G673" s="235"/>
    </row>
    <row r="674" customFormat="false" ht="15.75" hidden="false" customHeight="false" outlineLevel="0" collapsed="false">
      <c r="A674" s="235"/>
      <c r="B674" s="235"/>
      <c r="C674" s="235"/>
      <c r="D674" s="235"/>
      <c r="E674" s="235"/>
      <c r="F674" s="235"/>
      <c r="G674" s="235"/>
    </row>
    <row r="675" customFormat="false" ht="15.75" hidden="false" customHeight="false" outlineLevel="0" collapsed="false">
      <c r="A675" s="235"/>
      <c r="B675" s="235"/>
      <c r="C675" s="235"/>
      <c r="D675" s="235"/>
      <c r="E675" s="235"/>
      <c r="F675" s="235"/>
      <c r="G675" s="235"/>
    </row>
    <row r="676" customFormat="false" ht="15.75" hidden="false" customHeight="false" outlineLevel="0" collapsed="false">
      <c r="A676" s="235"/>
      <c r="B676" s="235"/>
      <c r="C676" s="235"/>
      <c r="D676" s="235"/>
      <c r="E676" s="235"/>
      <c r="F676" s="235"/>
      <c r="G676" s="235"/>
    </row>
    <row r="677" customFormat="false" ht="15.75" hidden="false" customHeight="false" outlineLevel="0" collapsed="false">
      <c r="A677" s="235"/>
      <c r="B677" s="235"/>
      <c r="C677" s="235"/>
      <c r="D677" s="235"/>
      <c r="E677" s="235"/>
      <c r="F677" s="235"/>
      <c r="G677" s="235"/>
    </row>
    <row r="678" customFormat="false" ht="15.75" hidden="false" customHeight="false" outlineLevel="0" collapsed="false">
      <c r="A678" s="235"/>
      <c r="B678" s="235"/>
      <c r="C678" s="235"/>
      <c r="D678" s="235"/>
      <c r="E678" s="235"/>
      <c r="F678" s="235"/>
      <c r="G678" s="235"/>
    </row>
    <row r="679" customFormat="false" ht="15.75" hidden="false" customHeight="false" outlineLevel="0" collapsed="false">
      <c r="A679" s="235"/>
      <c r="B679" s="235"/>
      <c r="C679" s="235"/>
      <c r="D679" s="235"/>
      <c r="E679" s="235"/>
      <c r="F679" s="235"/>
      <c r="G679" s="235"/>
    </row>
    <row r="680" customFormat="false" ht="15.75" hidden="false" customHeight="false" outlineLevel="0" collapsed="false">
      <c r="A680" s="235"/>
      <c r="B680" s="235"/>
      <c r="C680" s="235"/>
      <c r="D680" s="235"/>
      <c r="E680" s="235"/>
      <c r="F680" s="235"/>
      <c r="G680" s="235"/>
    </row>
    <row r="681" customFormat="false" ht="15.75" hidden="false" customHeight="false" outlineLevel="0" collapsed="false">
      <c r="A681" s="235"/>
      <c r="B681" s="235"/>
      <c r="C681" s="235"/>
      <c r="D681" s="235"/>
      <c r="E681" s="235"/>
      <c r="F681" s="235"/>
      <c r="G681" s="235"/>
    </row>
    <row r="682" customFormat="false" ht="15.75" hidden="false" customHeight="false" outlineLevel="0" collapsed="false">
      <c r="A682" s="235"/>
      <c r="B682" s="235"/>
      <c r="C682" s="235"/>
      <c r="D682" s="235"/>
      <c r="E682" s="235"/>
      <c r="F682" s="235"/>
      <c r="G682" s="235"/>
    </row>
    <row r="683" customFormat="false" ht="15.75" hidden="false" customHeight="false" outlineLevel="0" collapsed="false">
      <c r="A683" s="235"/>
      <c r="B683" s="235"/>
      <c r="C683" s="235"/>
      <c r="D683" s="235"/>
      <c r="E683" s="235"/>
      <c r="F683" s="235"/>
      <c r="G683" s="235"/>
    </row>
    <row r="684" customFormat="false" ht="15.75" hidden="false" customHeight="false" outlineLevel="0" collapsed="false">
      <c r="A684" s="235"/>
      <c r="B684" s="235"/>
      <c r="C684" s="235"/>
      <c r="D684" s="235"/>
      <c r="E684" s="235"/>
      <c r="F684" s="235"/>
      <c r="G684" s="235"/>
    </row>
    <row r="685" customFormat="false" ht="15.75" hidden="false" customHeight="false" outlineLevel="0" collapsed="false">
      <c r="A685" s="235"/>
      <c r="B685" s="235"/>
      <c r="C685" s="235"/>
      <c r="D685" s="235"/>
      <c r="E685" s="235"/>
      <c r="F685" s="235"/>
      <c r="G685" s="235"/>
    </row>
    <row r="686" customFormat="false" ht="15.75" hidden="false" customHeight="false" outlineLevel="0" collapsed="false">
      <c r="A686" s="235"/>
      <c r="B686" s="235"/>
      <c r="C686" s="235"/>
      <c r="D686" s="235"/>
      <c r="E686" s="235"/>
      <c r="F686" s="235"/>
      <c r="G686" s="235"/>
    </row>
    <row r="687" customFormat="false" ht="15.75" hidden="false" customHeight="false" outlineLevel="0" collapsed="false">
      <c r="A687" s="235"/>
      <c r="B687" s="235"/>
      <c r="C687" s="235"/>
      <c r="D687" s="235"/>
      <c r="E687" s="235"/>
      <c r="F687" s="235"/>
      <c r="G687" s="235"/>
    </row>
    <row r="688" customFormat="false" ht="15.75" hidden="false" customHeight="false" outlineLevel="0" collapsed="false">
      <c r="A688" s="235"/>
      <c r="B688" s="235"/>
      <c r="C688" s="235"/>
      <c r="D688" s="235"/>
      <c r="E688" s="235"/>
      <c r="F688" s="235"/>
      <c r="G688" s="235"/>
    </row>
    <row r="689" customFormat="false" ht="15.75" hidden="false" customHeight="false" outlineLevel="0" collapsed="false">
      <c r="A689" s="235"/>
      <c r="B689" s="235"/>
      <c r="C689" s="235"/>
      <c r="D689" s="235"/>
      <c r="E689" s="235"/>
      <c r="F689" s="235"/>
      <c r="G689" s="235"/>
    </row>
    <row r="690" customFormat="false" ht="15.75" hidden="false" customHeight="false" outlineLevel="0" collapsed="false">
      <c r="A690" s="235"/>
      <c r="B690" s="235"/>
      <c r="C690" s="235"/>
      <c r="D690" s="235"/>
      <c r="E690" s="235"/>
      <c r="F690" s="235"/>
      <c r="G690" s="235"/>
    </row>
    <row r="691" customFormat="false" ht="15.75" hidden="false" customHeight="false" outlineLevel="0" collapsed="false">
      <c r="A691" s="235"/>
      <c r="B691" s="235"/>
      <c r="C691" s="235"/>
      <c r="D691" s="235"/>
      <c r="E691" s="235"/>
      <c r="F691" s="235"/>
      <c r="G691" s="235"/>
    </row>
    <row r="692" customFormat="false" ht="15.75" hidden="false" customHeight="false" outlineLevel="0" collapsed="false">
      <c r="A692" s="235"/>
      <c r="B692" s="235"/>
      <c r="C692" s="235"/>
      <c r="D692" s="235"/>
      <c r="E692" s="235"/>
      <c r="F692" s="235"/>
      <c r="G692" s="235"/>
    </row>
    <row r="693" customFormat="false" ht="15.75" hidden="false" customHeight="false" outlineLevel="0" collapsed="false">
      <c r="A693" s="235"/>
      <c r="B693" s="235"/>
      <c r="C693" s="235"/>
      <c r="D693" s="235"/>
      <c r="E693" s="235"/>
      <c r="F693" s="235"/>
      <c r="G693" s="235"/>
    </row>
    <row r="694" customFormat="false" ht="15.75" hidden="false" customHeight="false" outlineLevel="0" collapsed="false">
      <c r="A694" s="235"/>
      <c r="B694" s="235"/>
      <c r="C694" s="235"/>
      <c r="D694" s="235"/>
      <c r="E694" s="235"/>
      <c r="F694" s="235"/>
      <c r="G694" s="235"/>
    </row>
    <row r="695" customFormat="false" ht="15.75" hidden="false" customHeight="false" outlineLevel="0" collapsed="false">
      <c r="A695" s="235"/>
      <c r="B695" s="235"/>
      <c r="C695" s="235"/>
      <c r="D695" s="235"/>
      <c r="E695" s="235"/>
      <c r="F695" s="235"/>
      <c r="G695" s="235"/>
    </row>
    <row r="696" customFormat="false" ht="15.75" hidden="false" customHeight="false" outlineLevel="0" collapsed="false">
      <c r="A696" s="235"/>
      <c r="B696" s="235"/>
      <c r="C696" s="235"/>
      <c r="D696" s="235"/>
      <c r="E696" s="235"/>
      <c r="F696" s="235"/>
      <c r="G696" s="235"/>
    </row>
    <row r="697" customFormat="false" ht="15.75" hidden="false" customHeight="false" outlineLevel="0" collapsed="false">
      <c r="A697" s="235"/>
      <c r="B697" s="235"/>
      <c r="C697" s="235"/>
      <c r="D697" s="235"/>
      <c r="E697" s="235"/>
      <c r="F697" s="235"/>
      <c r="G697" s="235"/>
    </row>
    <row r="698" customFormat="false" ht="15.75" hidden="false" customHeight="false" outlineLevel="0" collapsed="false">
      <c r="A698" s="235"/>
      <c r="B698" s="235"/>
      <c r="C698" s="235"/>
      <c r="D698" s="235"/>
      <c r="E698" s="235"/>
      <c r="F698" s="235"/>
      <c r="G698" s="235"/>
    </row>
    <row r="699" customFormat="false" ht="15.75" hidden="false" customHeight="false" outlineLevel="0" collapsed="false">
      <c r="A699" s="235"/>
      <c r="B699" s="235"/>
      <c r="C699" s="235"/>
      <c r="D699" s="235"/>
      <c r="E699" s="235"/>
      <c r="F699" s="235"/>
      <c r="G699" s="235"/>
    </row>
    <row r="700" customFormat="false" ht="15.75" hidden="false" customHeight="false" outlineLevel="0" collapsed="false">
      <c r="A700" s="235"/>
      <c r="B700" s="235"/>
      <c r="C700" s="235"/>
      <c r="D700" s="235"/>
      <c r="E700" s="235"/>
      <c r="F700" s="235"/>
      <c r="G700" s="235"/>
    </row>
    <row r="701" customFormat="false" ht="15.75" hidden="false" customHeight="false" outlineLevel="0" collapsed="false">
      <c r="A701" s="235"/>
      <c r="B701" s="235"/>
      <c r="C701" s="235"/>
      <c r="D701" s="235"/>
      <c r="E701" s="235"/>
      <c r="F701" s="235"/>
      <c r="G701" s="235"/>
    </row>
    <row r="702" customFormat="false" ht="15.75" hidden="false" customHeight="false" outlineLevel="0" collapsed="false">
      <c r="A702" s="235"/>
      <c r="B702" s="235"/>
      <c r="C702" s="235"/>
      <c r="D702" s="235"/>
      <c r="E702" s="235"/>
      <c r="F702" s="235"/>
      <c r="G702" s="235"/>
    </row>
    <row r="703" customFormat="false" ht="15.75" hidden="false" customHeight="false" outlineLevel="0" collapsed="false">
      <c r="A703" s="235"/>
      <c r="B703" s="235"/>
      <c r="C703" s="235"/>
      <c r="D703" s="235"/>
      <c r="E703" s="235"/>
      <c r="F703" s="235"/>
      <c r="G703" s="235"/>
    </row>
    <row r="704" customFormat="false" ht="15.75" hidden="false" customHeight="false" outlineLevel="0" collapsed="false">
      <c r="A704" s="235"/>
      <c r="B704" s="235"/>
      <c r="C704" s="235"/>
      <c r="D704" s="235"/>
      <c r="E704" s="235"/>
      <c r="F704" s="235"/>
      <c r="G704" s="235"/>
    </row>
    <row r="705" customFormat="false" ht="15.75" hidden="false" customHeight="false" outlineLevel="0" collapsed="false">
      <c r="A705" s="235"/>
      <c r="B705" s="235"/>
      <c r="C705" s="235"/>
      <c r="D705" s="235"/>
      <c r="E705" s="235"/>
      <c r="F705" s="235"/>
      <c r="G705" s="235"/>
    </row>
    <row r="706" customFormat="false" ht="15.75" hidden="false" customHeight="false" outlineLevel="0" collapsed="false">
      <c r="A706" s="235"/>
      <c r="B706" s="235"/>
      <c r="C706" s="235"/>
      <c r="D706" s="235"/>
      <c r="E706" s="235"/>
      <c r="F706" s="235"/>
      <c r="G706" s="235"/>
    </row>
    <row r="707" customFormat="false" ht="15.75" hidden="false" customHeight="false" outlineLevel="0" collapsed="false">
      <c r="A707" s="235"/>
      <c r="B707" s="235"/>
      <c r="C707" s="235"/>
      <c r="D707" s="235"/>
      <c r="E707" s="235"/>
      <c r="F707" s="235"/>
      <c r="G707" s="235"/>
    </row>
    <row r="708" customFormat="false" ht="15.75" hidden="false" customHeight="false" outlineLevel="0" collapsed="false">
      <c r="A708" s="235"/>
      <c r="B708" s="235"/>
      <c r="C708" s="235"/>
      <c r="D708" s="235"/>
      <c r="E708" s="235"/>
      <c r="F708" s="235"/>
      <c r="G708" s="235"/>
    </row>
    <row r="709" customFormat="false" ht="15.75" hidden="false" customHeight="false" outlineLevel="0" collapsed="false">
      <c r="A709" s="235"/>
      <c r="B709" s="235"/>
      <c r="C709" s="235"/>
      <c r="D709" s="235"/>
      <c r="E709" s="235"/>
      <c r="F709" s="235"/>
      <c r="G709" s="235"/>
    </row>
    <row r="710" customFormat="false" ht="15.75" hidden="false" customHeight="false" outlineLevel="0" collapsed="false">
      <c r="A710" s="235"/>
      <c r="B710" s="235"/>
      <c r="C710" s="235"/>
      <c r="D710" s="235"/>
      <c r="E710" s="235"/>
      <c r="F710" s="235"/>
      <c r="G710" s="235"/>
    </row>
    <row r="711" customFormat="false" ht="15.75" hidden="false" customHeight="false" outlineLevel="0" collapsed="false">
      <c r="A711" s="235"/>
      <c r="B711" s="235"/>
      <c r="C711" s="235"/>
      <c r="D711" s="235"/>
      <c r="E711" s="235"/>
      <c r="F711" s="235"/>
      <c r="G711" s="235"/>
    </row>
    <row r="712" customFormat="false" ht="15.75" hidden="false" customHeight="false" outlineLevel="0" collapsed="false">
      <c r="A712" s="235"/>
      <c r="B712" s="235"/>
      <c r="C712" s="235"/>
      <c r="D712" s="235"/>
      <c r="E712" s="235"/>
      <c r="F712" s="235"/>
      <c r="G712" s="235"/>
    </row>
    <row r="713" customFormat="false" ht="15.75" hidden="false" customHeight="false" outlineLevel="0" collapsed="false">
      <c r="A713" s="235"/>
      <c r="B713" s="235"/>
      <c r="C713" s="235"/>
      <c r="D713" s="235"/>
      <c r="E713" s="235"/>
      <c r="F713" s="235"/>
      <c r="G713" s="235"/>
    </row>
    <row r="714" customFormat="false" ht="15.75" hidden="false" customHeight="false" outlineLevel="0" collapsed="false">
      <c r="A714" s="235"/>
      <c r="B714" s="235"/>
      <c r="C714" s="235"/>
      <c r="D714" s="235"/>
      <c r="E714" s="235"/>
      <c r="F714" s="235"/>
      <c r="G714" s="235"/>
    </row>
    <row r="715" customFormat="false" ht="15.75" hidden="false" customHeight="false" outlineLevel="0" collapsed="false">
      <c r="A715" s="235"/>
      <c r="B715" s="235"/>
      <c r="C715" s="235"/>
      <c r="D715" s="235"/>
      <c r="E715" s="235"/>
      <c r="F715" s="235"/>
      <c r="G715" s="235"/>
    </row>
    <row r="716" customFormat="false" ht="15.75" hidden="false" customHeight="false" outlineLevel="0" collapsed="false">
      <c r="A716" s="235"/>
      <c r="B716" s="235"/>
      <c r="C716" s="235"/>
      <c r="D716" s="235"/>
      <c r="E716" s="235"/>
      <c r="F716" s="235"/>
      <c r="G716" s="235"/>
    </row>
    <row r="717" customFormat="false" ht="15.75" hidden="false" customHeight="false" outlineLevel="0" collapsed="false">
      <c r="A717" s="235"/>
      <c r="B717" s="235"/>
      <c r="C717" s="235"/>
      <c r="D717" s="235"/>
      <c r="E717" s="235"/>
      <c r="F717" s="235"/>
      <c r="G717" s="235"/>
    </row>
    <row r="718" customFormat="false" ht="15.75" hidden="false" customHeight="false" outlineLevel="0" collapsed="false">
      <c r="A718" s="235"/>
      <c r="B718" s="235"/>
      <c r="C718" s="235"/>
      <c r="D718" s="235"/>
      <c r="E718" s="235"/>
      <c r="F718" s="235"/>
      <c r="G718" s="235"/>
    </row>
    <row r="719" customFormat="false" ht="15.75" hidden="false" customHeight="false" outlineLevel="0" collapsed="false">
      <c r="A719" s="235"/>
      <c r="B719" s="235"/>
      <c r="C719" s="235"/>
      <c r="D719" s="235"/>
      <c r="E719" s="235"/>
      <c r="F719" s="235"/>
      <c r="G719" s="235"/>
    </row>
    <row r="720" customFormat="false" ht="15.75" hidden="false" customHeight="false" outlineLevel="0" collapsed="false">
      <c r="A720" s="235"/>
      <c r="B720" s="235"/>
      <c r="C720" s="235"/>
      <c r="D720" s="235"/>
      <c r="E720" s="235"/>
      <c r="F720" s="235"/>
      <c r="G720" s="235"/>
    </row>
    <row r="721" customFormat="false" ht="15.75" hidden="false" customHeight="false" outlineLevel="0" collapsed="false">
      <c r="A721" s="235"/>
      <c r="B721" s="235"/>
      <c r="C721" s="235"/>
      <c r="D721" s="235"/>
      <c r="E721" s="235"/>
      <c r="F721" s="235"/>
      <c r="G721" s="235"/>
    </row>
    <row r="722" customFormat="false" ht="15.75" hidden="false" customHeight="false" outlineLevel="0" collapsed="false">
      <c r="A722" s="235"/>
      <c r="B722" s="235"/>
      <c r="C722" s="235"/>
      <c r="D722" s="235"/>
      <c r="E722" s="235"/>
      <c r="F722" s="235"/>
      <c r="G722" s="235"/>
    </row>
    <row r="723" customFormat="false" ht="15.75" hidden="false" customHeight="false" outlineLevel="0" collapsed="false">
      <c r="A723" s="235"/>
      <c r="B723" s="235"/>
      <c r="C723" s="235"/>
      <c r="D723" s="235"/>
      <c r="E723" s="235"/>
      <c r="F723" s="235"/>
      <c r="G723" s="235"/>
    </row>
    <row r="724" customFormat="false" ht="15.75" hidden="false" customHeight="false" outlineLevel="0" collapsed="false">
      <c r="A724" s="235"/>
      <c r="B724" s="235"/>
      <c r="C724" s="235"/>
      <c r="D724" s="235"/>
      <c r="E724" s="235"/>
      <c r="F724" s="235"/>
      <c r="G724" s="235"/>
    </row>
    <row r="725" customFormat="false" ht="15.75" hidden="false" customHeight="false" outlineLevel="0" collapsed="false">
      <c r="A725" s="235"/>
      <c r="B725" s="235"/>
      <c r="C725" s="235"/>
      <c r="D725" s="235"/>
      <c r="E725" s="235"/>
      <c r="F725" s="235"/>
      <c r="G725" s="235"/>
    </row>
    <row r="726" customFormat="false" ht="15.75" hidden="false" customHeight="false" outlineLevel="0" collapsed="false">
      <c r="A726" s="235"/>
      <c r="B726" s="235"/>
      <c r="C726" s="235"/>
      <c r="D726" s="235"/>
      <c r="E726" s="235"/>
      <c r="F726" s="235"/>
      <c r="G726" s="235"/>
    </row>
    <row r="727" customFormat="false" ht="15.75" hidden="false" customHeight="false" outlineLevel="0" collapsed="false">
      <c r="A727" s="235"/>
      <c r="B727" s="235"/>
      <c r="C727" s="235"/>
      <c r="D727" s="235"/>
      <c r="E727" s="235"/>
      <c r="F727" s="235"/>
      <c r="G727" s="235"/>
    </row>
    <row r="728" customFormat="false" ht="15.75" hidden="false" customHeight="false" outlineLevel="0" collapsed="false">
      <c r="A728" s="235"/>
      <c r="B728" s="235"/>
      <c r="C728" s="235"/>
      <c r="D728" s="235"/>
      <c r="E728" s="235"/>
      <c r="F728" s="235"/>
      <c r="G728" s="235"/>
    </row>
    <row r="729" customFormat="false" ht="15.75" hidden="false" customHeight="false" outlineLevel="0" collapsed="false">
      <c r="A729" s="235"/>
      <c r="B729" s="235"/>
      <c r="C729" s="235"/>
      <c r="D729" s="235"/>
      <c r="E729" s="235"/>
      <c r="F729" s="235"/>
      <c r="G729" s="235"/>
    </row>
    <row r="730" customFormat="false" ht="15.75" hidden="false" customHeight="false" outlineLevel="0" collapsed="false">
      <c r="A730" s="235"/>
      <c r="B730" s="235"/>
      <c r="C730" s="235"/>
      <c r="D730" s="235"/>
      <c r="E730" s="235"/>
      <c r="F730" s="235"/>
      <c r="G730" s="235"/>
    </row>
    <row r="731" customFormat="false" ht="15.75" hidden="false" customHeight="false" outlineLevel="0" collapsed="false">
      <c r="A731" s="235"/>
      <c r="B731" s="235"/>
      <c r="C731" s="235"/>
      <c r="D731" s="235"/>
      <c r="E731" s="235"/>
      <c r="F731" s="235"/>
      <c r="G731" s="235"/>
    </row>
    <row r="732" customFormat="false" ht="15.75" hidden="false" customHeight="false" outlineLevel="0" collapsed="false">
      <c r="A732" s="235"/>
      <c r="B732" s="235"/>
      <c r="C732" s="235"/>
      <c r="D732" s="235"/>
      <c r="E732" s="235"/>
      <c r="F732" s="235"/>
      <c r="G732" s="235"/>
    </row>
    <row r="733" customFormat="false" ht="15.75" hidden="false" customHeight="false" outlineLevel="0" collapsed="false">
      <c r="A733" s="235"/>
      <c r="B733" s="235"/>
      <c r="C733" s="235"/>
      <c r="D733" s="235"/>
      <c r="E733" s="235"/>
      <c r="F733" s="235"/>
      <c r="G733" s="235"/>
    </row>
    <row r="734" customFormat="false" ht="15.75" hidden="false" customHeight="false" outlineLevel="0" collapsed="false">
      <c r="A734" s="235"/>
      <c r="B734" s="235"/>
      <c r="C734" s="235"/>
      <c r="D734" s="235"/>
      <c r="E734" s="235"/>
      <c r="F734" s="235"/>
      <c r="G734" s="235"/>
    </row>
    <row r="735" customFormat="false" ht="15.75" hidden="false" customHeight="false" outlineLevel="0" collapsed="false">
      <c r="A735" s="235"/>
      <c r="B735" s="235"/>
      <c r="C735" s="235"/>
      <c r="D735" s="235"/>
      <c r="E735" s="235"/>
      <c r="F735" s="235"/>
      <c r="G735" s="235"/>
    </row>
    <row r="736" customFormat="false" ht="15.75" hidden="false" customHeight="false" outlineLevel="0" collapsed="false">
      <c r="A736" s="235"/>
      <c r="B736" s="235"/>
      <c r="C736" s="235"/>
      <c r="D736" s="235"/>
      <c r="E736" s="235"/>
      <c r="F736" s="235"/>
      <c r="G736" s="235"/>
    </row>
    <row r="737" customFormat="false" ht="15.75" hidden="false" customHeight="false" outlineLevel="0" collapsed="false">
      <c r="A737" s="235"/>
      <c r="B737" s="235"/>
      <c r="C737" s="235"/>
      <c r="D737" s="235"/>
      <c r="E737" s="235"/>
      <c r="F737" s="235"/>
      <c r="G737" s="235"/>
    </row>
    <row r="738" customFormat="false" ht="15.75" hidden="false" customHeight="false" outlineLevel="0" collapsed="false">
      <c r="A738" s="235"/>
      <c r="B738" s="235"/>
      <c r="C738" s="235"/>
      <c r="D738" s="235"/>
      <c r="E738" s="235"/>
      <c r="F738" s="235"/>
      <c r="G738" s="235"/>
    </row>
    <row r="739" customFormat="false" ht="15.75" hidden="false" customHeight="false" outlineLevel="0" collapsed="false">
      <c r="A739" s="235"/>
      <c r="B739" s="235"/>
      <c r="C739" s="235"/>
      <c r="D739" s="235"/>
      <c r="E739" s="235"/>
      <c r="F739" s="235"/>
      <c r="G739" s="235"/>
    </row>
    <row r="740" customFormat="false" ht="15.75" hidden="false" customHeight="false" outlineLevel="0" collapsed="false">
      <c r="A740" s="235"/>
      <c r="B740" s="235"/>
      <c r="C740" s="235"/>
      <c r="D740" s="235"/>
      <c r="E740" s="235"/>
      <c r="F740" s="235"/>
      <c r="G740" s="235"/>
    </row>
    <row r="741" customFormat="false" ht="15.75" hidden="false" customHeight="false" outlineLevel="0" collapsed="false">
      <c r="A741" s="235"/>
      <c r="B741" s="235"/>
      <c r="C741" s="235"/>
      <c r="D741" s="235"/>
      <c r="E741" s="235"/>
      <c r="F741" s="235"/>
      <c r="G741" s="235"/>
    </row>
    <row r="742" customFormat="false" ht="15.75" hidden="false" customHeight="false" outlineLevel="0" collapsed="false">
      <c r="A742" s="235"/>
      <c r="B742" s="235"/>
      <c r="C742" s="235"/>
      <c r="D742" s="235"/>
      <c r="E742" s="235"/>
      <c r="F742" s="235"/>
      <c r="G742" s="235"/>
    </row>
    <row r="743" customFormat="false" ht="15.75" hidden="false" customHeight="false" outlineLevel="0" collapsed="false">
      <c r="A743" s="235"/>
      <c r="B743" s="235"/>
      <c r="C743" s="235"/>
      <c r="D743" s="235"/>
      <c r="E743" s="235"/>
      <c r="F743" s="235"/>
      <c r="G743" s="235"/>
    </row>
    <row r="744" customFormat="false" ht="15.75" hidden="false" customHeight="false" outlineLevel="0" collapsed="false">
      <c r="A744" s="235"/>
      <c r="B744" s="235"/>
      <c r="C744" s="235"/>
      <c r="D744" s="235"/>
      <c r="E744" s="235"/>
      <c r="F744" s="235"/>
      <c r="G744" s="235"/>
    </row>
    <row r="745" customFormat="false" ht="15.75" hidden="false" customHeight="false" outlineLevel="0" collapsed="false">
      <c r="A745" s="235"/>
      <c r="B745" s="235"/>
      <c r="C745" s="235"/>
      <c r="D745" s="235"/>
      <c r="E745" s="235"/>
      <c r="F745" s="235"/>
      <c r="G745" s="235"/>
    </row>
    <row r="746" customFormat="false" ht="15.75" hidden="false" customHeight="false" outlineLevel="0" collapsed="false">
      <c r="A746" s="235"/>
      <c r="B746" s="235"/>
      <c r="C746" s="235"/>
      <c r="D746" s="235"/>
      <c r="E746" s="235"/>
      <c r="F746" s="235"/>
      <c r="G746" s="235"/>
    </row>
    <row r="747" customFormat="false" ht="15.75" hidden="false" customHeight="false" outlineLevel="0" collapsed="false">
      <c r="A747" s="235"/>
      <c r="B747" s="235"/>
      <c r="C747" s="235"/>
      <c r="D747" s="235"/>
      <c r="E747" s="235"/>
      <c r="F747" s="235"/>
      <c r="G747" s="235"/>
    </row>
    <row r="748" customFormat="false" ht="15.75" hidden="false" customHeight="false" outlineLevel="0" collapsed="false">
      <c r="A748" s="235"/>
      <c r="B748" s="235"/>
      <c r="C748" s="235"/>
      <c r="D748" s="235"/>
      <c r="E748" s="235"/>
      <c r="F748" s="235"/>
      <c r="G748" s="235"/>
    </row>
    <row r="749" customFormat="false" ht="15.75" hidden="false" customHeight="false" outlineLevel="0" collapsed="false">
      <c r="A749" s="235"/>
      <c r="B749" s="235"/>
      <c r="C749" s="235"/>
      <c r="D749" s="235"/>
      <c r="E749" s="235"/>
      <c r="F749" s="235"/>
      <c r="G749" s="235"/>
    </row>
    <row r="750" customFormat="false" ht="15.75" hidden="false" customHeight="false" outlineLevel="0" collapsed="false">
      <c r="A750" s="235"/>
      <c r="B750" s="235"/>
      <c r="C750" s="235"/>
      <c r="D750" s="235"/>
      <c r="E750" s="235"/>
      <c r="F750" s="235"/>
      <c r="G750" s="235"/>
    </row>
    <row r="751" customFormat="false" ht="15.75" hidden="false" customHeight="false" outlineLevel="0" collapsed="false">
      <c r="A751" s="235"/>
      <c r="B751" s="235"/>
      <c r="C751" s="235"/>
      <c r="D751" s="235"/>
      <c r="E751" s="235"/>
      <c r="F751" s="235"/>
      <c r="G751" s="235"/>
    </row>
    <row r="752" customFormat="false" ht="15.75" hidden="false" customHeight="false" outlineLevel="0" collapsed="false">
      <c r="A752" s="235"/>
      <c r="B752" s="235"/>
      <c r="C752" s="235"/>
      <c r="D752" s="235"/>
      <c r="E752" s="235"/>
      <c r="F752" s="235"/>
      <c r="G752" s="235"/>
    </row>
    <row r="753" customFormat="false" ht="15.75" hidden="false" customHeight="false" outlineLevel="0" collapsed="false">
      <c r="A753" s="235"/>
      <c r="B753" s="235"/>
      <c r="C753" s="235"/>
      <c r="D753" s="235"/>
      <c r="E753" s="235"/>
      <c r="F753" s="235"/>
      <c r="G753" s="235"/>
    </row>
    <row r="754" customFormat="false" ht="15.75" hidden="false" customHeight="false" outlineLevel="0" collapsed="false">
      <c r="A754" s="235"/>
      <c r="B754" s="235"/>
      <c r="C754" s="235"/>
      <c r="D754" s="235"/>
      <c r="E754" s="235"/>
      <c r="F754" s="235"/>
      <c r="G754" s="235"/>
    </row>
    <row r="755" customFormat="false" ht="15.75" hidden="false" customHeight="false" outlineLevel="0" collapsed="false">
      <c r="A755" s="235"/>
      <c r="B755" s="235"/>
      <c r="C755" s="235"/>
      <c r="D755" s="235"/>
      <c r="E755" s="235"/>
      <c r="F755" s="235"/>
      <c r="G755" s="235"/>
    </row>
    <row r="756" customFormat="false" ht="15.75" hidden="false" customHeight="false" outlineLevel="0" collapsed="false">
      <c r="A756" s="235"/>
      <c r="B756" s="235"/>
      <c r="C756" s="235"/>
      <c r="D756" s="235"/>
      <c r="E756" s="235"/>
      <c r="F756" s="235"/>
      <c r="G756" s="235"/>
    </row>
    <row r="757" customFormat="false" ht="15.75" hidden="false" customHeight="false" outlineLevel="0" collapsed="false">
      <c r="A757" s="235"/>
      <c r="B757" s="235"/>
      <c r="C757" s="235"/>
      <c r="D757" s="235"/>
      <c r="E757" s="235"/>
      <c r="F757" s="235"/>
      <c r="G757" s="235"/>
    </row>
    <row r="758" customFormat="false" ht="15.75" hidden="false" customHeight="false" outlineLevel="0" collapsed="false">
      <c r="A758" s="235"/>
      <c r="B758" s="235"/>
      <c r="C758" s="235"/>
      <c r="D758" s="235"/>
      <c r="E758" s="235"/>
      <c r="F758" s="235"/>
      <c r="G758" s="235"/>
    </row>
    <row r="759" customFormat="false" ht="15.75" hidden="false" customHeight="false" outlineLevel="0" collapsed="false">
      <c r="A759" s="235"/>
      <c r="B759" s="235"/>
      <c r="C759" s="235"/>
      <c r="D759" s="235"/>
      <c r="E759" s="235"/>
      <c r="F759" s="235"/>
      <c r="G759" s="235"/>
    </row>
    <row r="760" customFormat="false" ht="15.75" hidden="false" customHeight="false" outlineLevel="0" collapsed="false">
      <c r="A760" s="235"/>
      <c r="B760" s="235"/>
      <c r="C760" s="235"/>
      <c r="D760" s="235"/>
      <c r="E760" s="235"/>
      <c r="F760" s="235"/>
      <c r="G760" s="235"/>
    </row>
    <row r="761" customFormat="false" ht="15.75" hidden="false" customHeight="false" outlineLevel="0" collapsed="false">
      <c r="A761" s="235"/>
      <c r="B761" s="235"/>
      <c r="C761" s="235"/>
      <c r="D761" s="235"/>
      <c r="E761" s="235"/>
      <c r="F761" s="235"/>
      <c r="G761" s="235"/>
    </row>
    <row r="762" customFormat="false" ht="15.75" hidden="false" customHeight="false" outlineLevel="0" collapsed="false">
      <c r="A762" s="235"/>
      <c r="B762" s="235"/>
      <c r="C762" s="235"/>
      <c r="D762" s="235"/>
      <c r="E762" s="235"/>
      <c r="F762" s="235"/>
      <c r="G762" s="235"/>
    </row>
    <row r="763" customFormat="false" ht="15.75" hidden="false" customHeight="false" outlineLevel="0" collapsed="false">
      <c r="A763" s="235"/>
      <c r="B763" s="235"/>
      <c r="C763" s="235"/>
      <c r="D763" s="235"/>
      <c r="E763" s="235"/>
      <c r="F763" s="235"/>
      <c r="G763" s="235"/>
    </row>
    <row r="764" customFormat="false" ht="15.75" hidden="false" customHeight="false" outlineLevel="0" collapsed="false">
      <c r="A764" s="235"/>
      <c r="B764" s="235"/>
      <c r="C764" s="235"/>
      <c r="D764" s="235"/>
      <c r="E764" s="235"/>
      <c r="F764" s="235"/>
      <c r="G764" s="235"/>
    </row>
    <row r="765" customFormat="false" ht="15.75" hidden="false" customHeight="false" outlineLevel="0" collapsed="false">
      <c r="A765" s="235"/>
      <c r="B765" s="235"/>
      <c r="C765" s="235"/>
      <c r="D765" s="235"/>
      <c r="E765" s="235"/>
      <c r="F765" s="235"/>
      <c r="G765" s="235"/>
    </row>
    <row r="766" customFormat="false" ht="15.75" hidden="false" customHeight="false" outlineLevel="0" collapsed="false">
      <c r="A766" s="235"/>
      <c r="B766" s="235"/>
      <c r="C766" s="235"/>
      <c r="D766" s="235"/>
      <c r="E766" s="235"/>
      <c r="F766" s="235"/>
      <c r="G766" s="235"/>
    </row>
    <row r="767" customFormat="false" ht="15.75" hidden="false" customHeight="false" outlineLevel="0" collapsed="false">
      <c r="A767" s="235"/>
      <c r="B767" s="235"/>
      <c r="C767" s="235"/>
      <c r="D767" s="235"/>
      <c r="E767" s="235"/>
      <c r="F767" s="235"/>
      <c r="G767" s="235"/>
    </row>
    <row r="768" customFormat="false" ht="15.75" hidden="false" customHeight="false" outlineLevel="0" collapsed="false">
      <c r="A768" s="235"/>
      <c r="B768" s="235"/>
      <c r="C768" s="235"/>
      <c r="D768" s="235"/>
      <c r="E768" s="235"/>
      <c r="F768" s="235"/>
      <c r="G768" s="235"/>
    </row>
    <row r="769" customFormat="false" ht="15.75" hidden="false" customHeight="false" outlineLevel="0" collapsed="false">
      <c r="A769" s="235"/>
      <c r="B769" s="235"/>
      <c r="C769" s="235"/>
      <c r="D769" s="235"/>
      <c r="E769" s="235"/>
      <c r="F769" s="235"/>
      <c r="G769" s="235"/>
    </row>
    <row r="770" customFormat="false" ht="15.75" hidden="false" customHeight="false" outlineLevel="0" collapsed="false">
      <c r="A770" s="235"/>
      <c r="B770" s="235"/>
      <c r="C770" s="235"/>
      <c r="D770" s="235"/>
      <c r="E770" s="235"/>
      <c r="F770" s="235"/>
      <c r="G770" s="235"/>
    </row>
    <row r="771" customFormat="false" ht="15.75" hidden="false" customHeight="false" outlineLevel="0" collapsed="false">
      <c r="A771" s="235"/>
      <c r="B771" s="235"/>
      <c r="C771" s="235"/>
      <c r="D771" s="235"/>
      <c r="E771" s="235"/>
      <c r="F771" s="235"/>
      <c r="G771" s="235"/>
    </row>
    <row r="772" customFormat="false" ht="15.75" hidden="false" customHeight="false" outlineLevel="0" collapsed="false">
      <c r="A772" s="235"/>
      <c r="B772" s="235"/>
      <c r="C772" s="235"/>
      <c r="D772" s="235"/>
      <c r="E772" s="235"/>
      <c r="F772" s="235"/>
      <c r="G772" s="235"/>
    </row>
    <row r="773" customFormat="false" ht="15.75" hidden="false" customHeight="false" outlineLevel="0" collapsed="false">
      <c r="A773" s="235"/>
      <c r="B773" s="235"/>
      <c r="C773" s="235"/>
      <c r="D773" s="235"/>
      <c r="E773" s="235"/>
      <c r="F773" s="235"/>
      <c r="G773" s="235"/>
    </row>
    <row r="774" customFormat="false" ht="15.75" hidden="false" customHeight="false" outlineLevel="0" collapsed="false">
      <c r="A774" s="235"/>
      <c r="B774" s="235"/>
      <c r="C774" s="235"/>
      <c r="D774" s="235"/>
      <c r="E774" s="235"/>
      <c r="F774" s="235"/>
      <c r="G774" s="235"/>
    </row>
    <row r="775" customFormat="false" ht="15.75" hidden="false" customHeight="false" outlineLevel="0" collapsed="false">
      <c r="A775" s="235"/>
      <c r="B775" s="235"/>
      <c r="C775" s="235"/>
      <c r="D775" s="235"/>
      <c r="E775" s="235"/>
      <c r="F775" s="235"/>
      <c r="G775" s="235"/>
    </row>
    <row r="776" customFormat="false" ht="15.75" hidden="false" customHeight="false" outlineLevel="0" collapsed="false">
      <c r="A776" s="235"/>
      <c r="B776" s="235"/>
      <c r="C776" s="235"/>
      <c r="D776" s="235"/>
      <c r="E776" s="235"/>
      <c r="F776" s="235"/>
      <c r="G776" s="235"/>
    </row>
    <row r="777" customFormat="false" ht="15.75" hidden="false" customHeight="false" outlineLevel="0" collapsed="false">
      <c r="A777" s="235"/>
      <c r="B777" s="235"/>
      <c r="C777" s="235"/>
      <c r="D777" s="235"/>
      <c r="E777" s="235"/>
      <c r="F777" s="235"/>
      <c r="G777" s="235"/>
    </row>
    <row r="778" customFormat="false" ht="15.75" hidden="false" customHeight="false" outlineLevel="0" collapsed="false">
      <c r="A778" s="235"/>
      <c r="B778" s="235"/>
      <c r="C778" s="235"/>
      <c r="D778" s="235"/>
      <c r="E778" s="235"/>
      <c r="F778" s="235"/>
      <c r="G778" s="235"/>
    </row>
    <row r="779" customFormat="false" ht="15.75" hidden="false" customHeight="false" outlineLevel="0" collapsed="false">
      <c r="A779" s="235"/>
      <c r="B779" s="235"/>
      <c r="C779" s="235"/>
      <c r="D779" s="235"/>
      <c r="E779" s="235"/>
      <c r="F779" s="235"/>
      <c r="G779" s="235"/>
    </row>
    <row r="780" customFormat="false" ht="15.75" hidden="false" customHeight="false" outlineLevel="0" collapsed="false">
      <c r="A780" s="235"/>
      <c r="B780" s="235"/>
      <c r="C780" s="235"/>
      <c r="D780" s="235"/>
      <c r="E780" s="235"/>
      <c r="F780" s="235"/>
      <c r="G780" s="235"/>
    </row>
    <row r="781" customFormat="false" ht="15.75" hidden="false" customHeight="false" outlineLevel="0" collapsed="false">
      <c r="A781" s="235"/>
      <c r="B781" s="235"/>
      <c r="C781" s="235"/>
      <c r="D781" s="235"/>
      <c r="E781" s="235"/>
      <c r="F781" s="235"/>
      <c r="G781" s="235"/>
    </row>
    <row r="782" customFormat="false" ht="15.75" hidden="false" customHeight="false" outlineLevel="0" collapsed="false">
      <c r="A782" s="235"/>
      <c r="B782" s="235"/>
      <c r="C782" s="235"/>
      <c r="D782" s="235"/>
      <c r="E782" s="235"/>
      <c r="F782" s="235"/>
      <c r="G782" s="235"/>
    </row>
    <row r="783" customFormat="false" ht="15.75" hidden="false" customHeight="false" outlineLevel="0" collapsed="false">
      <c r="A783" s="235"/>
      <c r="B783" s="235"/>
      <c r="C783" s="235"/>
      <c r="D783" s="235"/>
      <c r="E783" s="235"/>
      <c r="F783" s="235"/>
      <c r="G783" s="235"/>
    </row>
    <row r="784" customFormat="false" ht="15.75" hidden="false" customHeight="false" outlineLevel="0" collapsed="false">
      <c r="A784" s="235"/>
      <c r="B784" s="235"/>
      <c r="C784" s="235"/>
      <c r="D784" s="235"/>
      <c r="E784" s="235"/>
      <c r="F784" s="235"/>
      <c r="G784" s="235"/>
    </row>
    <row r="785" customFormat="false" ht="15.75" hidden="false" customHeight="false" outlineLevel="0" collapsed="false">
      <c r="A785" s="235"/>
      <c r="B785" s="235"/>
      <c r="C785" s="235"/>
      <c r="D785" s="235"/>
      <c r="E785" s="235"/>
      <c r="F785" s="235"/>
      <c r="G785" s="235"/>
    </row>
    <row r="786" customFormat="false" ht="15.75" hidden="false" customHeight="false" outlineLevel="0" collapsed="false">
      <c r="A786" s="235"/>
      <c r="B786" s="235"/>
      <c r="C786" s="235"/>
      <c r="D786" s="235"/>
      <c r="E786" s="235"/>
      <c r="F786" s="235"/>
      <c r="G786" s="235"/>
    </row>
    <row r="787" customFormat="false" ht="15.75" hidden="false" customHeight="false" outlineLevel="0" collapsed="false">
      <c r="A787" s="235"/>
      <c r="B787" s="235"/>
      <c r="C787" s="235"/>
      <c r="D787" s="235"/>
      <c r="E787" s="235"/>
      <c r="F787" s="235"/>
      <c r="G787" s="235"/>
    </row>
    <row r="788" customFormat="false" ht="15.75" hidden="false" customHeight="false" outlineLevel="0" collapsed="false">
      <c r="A788" s="235"/>
      <c r="B788" s="235"/>
      <c r="C788" s="235"/>
      <c r="D788" s="235"/>
      <c r="E788" s="235"/>
      <c r="F788" s="235"/>
      <c r="G788" s="235"/>
    </row>
    <row r="789" customFormat="false" ht="15.75" hidden="false" customHeight="false" outlineLevel="0" collapsed="false">
      <c r="A789" s="235"/>
      <c r="B789" s="235"/>
      <c r="C789" s="235"/>
      <c r="D789" s="235"/>
      <c r="E789" s="235"/>
      <c r="F789" s="235"/>
      <c r="G789" s="235"/>
    </row>
    <row r="790" customFormat="false" ht="15.75" hidden="false" customHeight="false" outlineLevel="0" collapsed="false">
      <c r="A790" s="235"/>
      <c r="B790" s="235"/>
      <c r="C790" s="235"/>
      <c r="D790" s="235"/>
      <c r="E790" s="235"/>
      <c r="F790" s="235"/>
      <c r="G790" s="235"/>
    </row>
    <row r="791" customFormat="false" ht="15.75" hidden="false" customHeight="false" outlineLevel="0" collapsed="false">
      <c r="A791" s="235"/>
      <c r="B791" s="235"/>
      <c r="C791" s="235"/>
      <c r="D791" s="235"/>
      <c r="E791" s="235"/>
      <c r="F791" s="235"/>
      <c r="G791" s="235"/>
    </row>
    <row r="792" customFormat="false" ht="15.75" hidden="false" customHeight="false" outlineLevel="0" collapsed="false">
      <c r="A792" s="235"/>
      <c r="B792" s="235"/>
      <c r="C792" s="235"/>
      <c r="D792" s="235"/>
      <c r="E792" s="235"/>
      <c r="F792" s="235"/>
      <c r="G792" s="235"/>
    </row>
    <row r="793" customFormat="false" ht="15.75" hidden="false" customHeight="false" outlineLevel="0" collapsed="false">
      <c r="A793" s="235"/>
      <c r="B793" s="235"/>
      <c r="C793" s="235"/>
      <c r="D793" s="235"/>
      <c r="E793" s="235"/>
      <c r="F793" s="235"/>
      <c r="G793" s="235"/>
    </row>
    <row r="794" customFormat="false" ht="15.75" hidden="false" customHeight="false" outlineLevel="0" collapsed="false">
      <c r="A794" s="235"/>
      <c r="B794" s="235"/>
      <c r="C794" s="235"/>
      <c r="D794" s="235"/>
      <c r="E794" s="235"/>
      <c r="F794" s="235"/>
      <c r="G794" s="235"/>
    </row>
    <row r="795" customFormat="false" ht="15.75" hidden="false" customHeight="false" outlineLevel="0" collapsed="false">
      <c r="A795" s="235"/>
      <c r="B795" s="235"/>
      <c r="C795" s="235"/>
      <c r="D795" s="235"/>
      <c r="E795" s="235"/>
      <c r="F795" s="235"/>
      <c r="G795" s="235"/>
    </row>
    <row r="796" customFormat="false" ht="15.75" hidden="false" customHeight="false" outlineLevel="0" collapsed="false">
      <c r="A796" s="235"/>
      <c r="B796" s="235"/>
      <c r="C796" s="235"/>
      <c r="D796" s="235"/>
      <c r="E796" s="235"/>
      <c r="F796" s="235"/>
      <c r="G796" s="235"/>
    </row>
    <row r="797" customFormat="false" ht="15.75" hidden="false" customHeight="false" outlineLevel="0" collapsed="false">
      <c r="A797" s="235"/>
      <c r="B797" s="235"/>
      <c r="C797" s="235"/>
      <c r="D797" s="235"/>
      <c r="E797" s="235"/>
      <c r="F797" s="235"/>
      <c r="G797" s="235"/>
    </row>
    <row r="798" customFormat="false" ht="15.75" hidden="false" customHeight="false" outlineLevel="0" collapsed="false">
      <c r="A798" s="235"/>
      <c r="B798" s="235"/>
      <c r="C798" s="235"/>
      <c r="D798" s="235"/>
      <c r="E798" s="235"/>
      <c r="F798" s="235"/>
      <c r="G798" s="235"/>
    </row>
    <row r="799" customFormat="false" ht="15.75" hidden="false" customHeight="false" outlineLevel="0" collapsed="false">
      <c r="A799" s="235"/>
      <c r="B799" s="235"/>
      <c r="C799" s="235"/>
      <c r="D799" s="235"/>
      <c r="E799" s="235"/>
      <c r="F799" s="235"/>
      <c r="G799" s="235"/>
    </row>
    <row r="800" customFormat="false" ht="15.75" hidden="false" customHeight="false" outlineLevel="0" collapsed="false">
      <c r="A800" s="235"/>
      <c r="B800" s="235"/>
      <c r="C800" s="235"/>
      <c r="D800" s="235"/>
      <c r="E800" s="235"/>
      <c r="F800" s="235"/>
      <c r="G800" s="235"/>
    </row>
    <row r="801" customFormat="false" ht="15.75" hidden="false" customHeight="false" outlineLevel="0" collapsed="false">
      <c r="A801" s="235"/>
      <c r="B801" s="235"/>
      <c r="C801" s="235"/>
      <c r="D801" s="235"/>
      <c r="E801" s="235"/>
      <c r="F801" s="235"/>
      <c r="G801" s="235"/>
    </row>
    <row r="802" customFormat="false" ht="15.75" hidden="false" customHeight="false" outlineLevel="0" collapsed="false">
      <c r="A802" s="235"/>
      <c r="B802" s="235"/>
      <c r="C802" s="235"/>
      <c r="D802" s="235"/>
      <c r="E802" s="235"/>
      <c r="F802" s="235"/>
      <c r="G802" s="235"/>
    </row>
    <row r="803" customFormat="false" ht="15.75" hidden="false" customHeight="false" outlineLevel="0" collapsed="false">
      <c r="A803" s="235"/>
      <c r="B803" s="235"/>
      <c r="C803" s="235"/>
      <c r="D803" s="235"/>
      <c r="E803" s="235"/>
      <c r="F803" s="235"/>
      <c r="G803" s="235"/>
    </row>
    <row r="804" customFormat="false" ht="15.75" hidden="false" customHeight="false" outlineLevel="0" collapsed="false">
      <c r="A804" s="235"/>
      <c r="B804" s="235"/>
      <c r="C804" s="235"/>
      <c r="D804" s="235"/>
      <c r="E804" s="235"/>
      <c r="F804" s="235"/>
      <c r="G804" s="235"/>
    </row>
    <row r="805" customFormat="false" ht="15.75" hidden="false" customHeight="false" outlineLevel="0" collapsed="false">
      <c r="A805" s="235"/>
      <c r="B805" s="235"/>
      <c r="C805" s="235"/>
      <c r="D805" s="235"/>
      <c r="E805" s="235"/>
      <c r="F805" s="235"/>
      <c r="G805" s="235"/>
    </row>
    <row r="806" customFormat="false" ht="15.75" hidden="false" customHeight="false" outlineLevel="0" collapsed="false">
      <c r="A806" s="235"/>
      <c r="B806" s="235"/>
      <c r="C806" s="235"/>
      <c r="D806" s="235"/>
      <c r="E806" s="235"/>
      <c r="F806" s="235"/>
      <c r="G806" s="235"/>
    </row>
    <row r="807" customFormat="false" ht="15.75" hidden="false" customHeight="false" outlineLevel="0" collapsed="false">
      <c r="A807" s="235"/>
      <c r="B807" s="235"/>
      <c r="C807" s="235"/>
      <c r="D807" s="235"/>
      <c r="E807" s="235"/>
      <c r="F807" s="235"/>
      <c r="G807" s="235"/>
    </row>
    <row r="808" customFormat="false" ht="15.75" hidden="false" customHeight="false" outlineLevel="0" collapsed="false">
      <c r="A808" s="235"/>
      <c r="B808" s="235"/>
      <c r="C808" s="235"/>
      <c r="D808" s="235"/>
      <c r="E808" s="235"/>
      <c r="F808" s="235"/>
      <c r="G808" s="235"/>
    </row>
    <row r="809" customFormat="false" ht="15.75" hidden="false" customHeight="false" outlineLevel="0" collapsed="false">
      <c r="A809" s="235"/>
      <c r="B809" s="235"/>
      <c r="C809" s="235"/>
      <c r="D809" s="235"/>
      <c r="E809" s="235"/>
      <c r="F809" s="235"/>
      <c r="G809" s="235"/>
    </row>
    <row r="810" customFormat="false" ht="15.75" hidden="false" customHeight="false" outlineLevel="0" collapsed="false">
      <c r="A810" s="235"/>
      <c r="B810" s="235"/>
      <c r="C810" s="235"/>
      <c r="D810" s="235"/>
      <c r="E810" s="235"/>
      <c r="F810" s="235"/>
      <c r="G810" s="235"/>
    </row>
    <row r="811" customFormat="false" ht="15.75" hidden="false" customHeight="false" outlineLevel="0" collapsed="false">
      <c r="A811" s="235"/>
      <c r="B811" s="235"/>
      <c r="C811" s="235"/>
      <c r="D811" s="235"/>
      <c r="E811" s="235"/>
      <c r="F811" s="235"/>
      <c r="G811" s="235"/>
    </row>
    <row r="812" customFormat="false" ht="15.75" hidden="false" customHeight="false" outlineLevel="0" collapsed="false">
      <c r="A812" s="235"/>
      <c r="B812" s="235"/>
      <c r="C812" s="235"/>
      <c r="D812" s="235"/>
      <c r="E812" s="235"/>
      <c r="F812" s="235"/>
      <c r="G812" s="235"/>
    </row>
    <row r="813" customFormat="false" ht="15.75" hidden="false" customHeight="false" outlineLevel="0" collapsed="false">
      <c r="A813" s="235"/>
      <c r="B813" s="235"/>
      <c r="C813" s="235"/>
      <c r="D813" s="235"/>
      <c r="E813" s="235"/>
      <c r="F813" s="235"/>
      <c r="G813" s="235"/>
    </row>
    <row r="814" customFormat="false" ht="15.75" hidden="false" customHeight="false" outlineLevel="0" collapsed="false">
      <c r="A814" s="235"/>
      <c r="B814" s="235"/>
      <c r="C814" s="235"/>
      <c r="D814" s="235"/>
      <c r="E814" s="235"/>
      <c r="F814" s="235"/>
      <c r="G814" s="235"/>
    </row>
    <row r="815" customFormat="false" ht="15.75" hidden="false" customHeight="false" outlineLevel="0" collapsed="false">
      <c r="A815" s="235"/>
      <c r="B815" s="235"/>
      <c r="C815" s="235"/>
      <c r="D815" s="235"/>
      <c r="E815" s="235"/>
      <c r="F815" s="235"/>
      <c r="G815" s="235"/>
    </row>
    <row r="816" customFormat="false" ht="15.75" hidden="false" customHeight="false" outlineLevel="0" collapsed="false">
      <c r="A816" s="235"/>
      <c r="B816" s="235"/>
      <c r="C816" s="235"/>
      <c r="D816" s="235"/>
      <c r="E816" s="235"/>
      <c r="F816" s="235"/>
      <c r="G816" s="235"/>
    </row>
    <row r="817" customFormat="false" ht="15.75" hidden="false" customHeight="false" outlineLevel="0" collapsed="false">
      <c r="A817" s="235"/>
      <c r="B817" s="235"/>
      <c r="C817" s="235"/>
      <c r="D817" s="235"/>
      <c r="E817" s="235"/>
      <c r="F817" s="235"/>
      <c r="G817" s="235"/>
    </row>
    <row r="818" customFormat="false" ht="15.75" hidden="false" customHeight="false" outlineLevel="0" collapsed="false">
      <c r="A818" s="235"/>
      <c r="B818" s="235"/>
      <c r="C818" s="235"/>
      <c r="D818" s="235"/>
      <c r="E818" s="235"/>
      <c r="F818" s="235"/>
      <c r="G818" s="235"/>
    </row>
    <row r="819" customFormat="false" ht="15.75" hidden="false" customHeight="false" outlineLevel="0" collapsed="false">
      <c r="A819" s="235"/>
      <c r="B819" s="235"/>
      <c r="C819" s="235"/>
      <c r="D819" s="235"/>
      <c r="E819" s="235"/>
      <c r="F819" s="235"/>
      <c r="G819" s="235"/>
    </row>
    <row r="820" customFormat="false" ht="15.75" hidden="false" customHeight="false" outlineLevel="0" collapsed="false">
      <c r="A820" s="235"/>
      <c r="B820" s="235"/>
      <c r="C820" s="235"/>
      <c r="D820" s="235"/>
      <c r="E820" s="235"/>
      <c r="F820" s="235"/>
      <c r="G820" s="235"/>
    </row>
    <row r="821" customFormat="false" ht="15.75" hidden="false" customHeight="false" outlineLevel="0" collapsed="false">
      <c r="A821" s="235"/>
      <c r="B821" s="235"/>
      <c r="C821" s="235"/>
      <c r="D821" s="235"/>
      <c r="E821" s="235"/>
      <c r="F821" s="235"/>
      <c r="G821" s="235"/>
    </row>
    <row r="822" customFormat="false" ht="15.75" hidden="false" customHeight="false" outlineLevel="0" collapsed="false">
      <c r="A822" s="235"/>
      <c r="B822" s="235"/>
      <c r="C822" s="235"/>
      <c r="D822" s="235"/>
      <c r="E822" s="235"/>
      <c r="F822" s="235"/>
      <c r="G822" s="235"/>
    </row>
    <row r="823" customFormat="false" ht="15.75" hidden="false" customHeight="false" outlineLevel="0" collapsed="false">
      <c r="A823" s="235"/>
      <c r="B823" s="235"/>
      <c r="C823" s="235"/>
      <c r="D823" s="235"/>
      <c r="E823" s="235"/>
      <c r="F823" s="235"/>
      <c r="G823" s="235"/>
    </row>
    <row r="824" customFormat="false" ht="15.75" hidden="false" customHeight="false" outlineLevel="0" collapsed="false">
      <c r="A824" s="235"/>
      <c r="B824" s="235"/>
      <c r="C824" s="235"/>
      <c r="D824" s="235"/>
      <c r="E824" s="235"/>
      <c r="F824" s="235"/>
      <c r="G824" s="235"/>
    </row>
    <row r="825" customFormat="false" ht="15.75" hidden="false" customHeight="false" outlineLevel="0" collapsed="false">
      <c r="A825" s="235"/>
      <c r="B825" s="235"/>
      <c r="C825" s="235"/>
      <c r="D825" s="235"/>
      <c r="E825" s="235"/>
      <c r="F825" s="235"/>
      <c r="G825" s="235"/>
    </row>
    <row r="826" customFormat="false" ht="15.75" hidden="false" customHeight="false" outlineLevel="0" collapsed="false">
      <c r="A826" s="235"/>
      <c r="B826" s="235"/>
      <c r="C826" s="235"/>
      <c r="D826" s="235"/>
      <c r="E826" s="235"/>
      <c r="F826" s="235"/>
      <c r="G826" s="235"/>
    </row>
    <row r="827" customFormat="false" ht="15.75" hidden="false" customHeight="false" outlineLevel="0" collapsed="false">
      <c r="A827" s="235"/>
      <c r="B827" s="235"/>
      <c r="C827" s="235"/>
      <c r="D827" s="235"/>
      <c r="E827" s="235"/>
      <c r="F827" s="235"/>
      <c r="G827" s="235"/>
    </row>
    <row r="828" customFormat="false" ht="15.75" hidden="false" customHeight="false" outlineLevel="0" collapsed="false">
      <c r="A828" s="235"/>
      <c r="B828" s="235"/>
      <c r="C828" s="235"/>
      <c r="D828" s="235"/>
      <c r="E828" s="235"/>
      <c r="F828" s="235"/>
      <c r="G828" s="235"/>
    </row>
    <row r="829" customFormat="false" ht="15.75" hidden="false" customHeight="false" outlineLevel="0" collapsed="false">
      <c r="A829" s="235"/>
      <c r="B829" s="235"/>
      <c r="C829" s="235"/>
      <c r="D829" s="235"/>
      <c r="E829" s="235"/>
      <c r="F829" s="235"/>
      <c r="G829" s="235"/>
    </row>
    <row r="830" customFormat="false" ht="15.75" hidden="false" customHeight="false" outlineLevel="0" collapsed="false">
      <c r="A830" s="235"/>
      <c r="B830" s="235"/>
      <c r="C830" s="235"/>
      <c r="D830" s="235"/>
      <c r="E830" s="235"/>
      <c r="F830" s="235"/>
      <c r="G830" s="235"/>
    </row>
    <row r="831" customFormat="false" ht="15.75" hidden="false" customHeight="false" outlineLevel="0" collapsed="false">
      <c r="A831" s="235"/>
      <c r="B831" s="235"/>
      <c r="C831" s="235"/>
      <c r="D831" s="235"/>
      <c r="E831" s="235"/>
      <c r="F831" s="235"/>
      <c r="G831" s="235"/>
    </row>
    <row r="832" customFormat="false" ht="15.75" hidden="false" customHeight="false" outlineLevel="0" collapsed="false">
      <c r="A832" s="235"/>
      <c r="B832" s="235"/>
      <c r="C832" s="235"/>
      <c r="D832" s="235"/>
      <c r="E832" s="235"/>
      <c r="F832" s="235"/>
      <c r="G832" s="235"/>
    </row>
    <row r="833" customFormat="false" ht="15.75" hidden="false" customHeight="false" outlineLevel="0" collapsed="false">
      <c r="A833" s="235"/>
      <c r="B833" s="235"/>
      <c r="C833" s="235"/>
      <c r="D833" s="235"/>
      <c r="E833" s="235"/>
      <c r="F833" s="235"/>
      <c r="G833" s="235"/>
    </row>
    <row r="834" customFormat="false" ht="15.75" hidden="false" customHeight="false" outlineLevel="0" collapsed="false">
      <c r="A834" s="235"/>
      <c r="B834" s="235"/>
      <c r="C834" s="235"/>
      <c r="D834" s="235"/>
      <c r="E834" s="235"/>
      <c r="F834" s="235"/>
      <c r="G834" s="235"/>
    </row>
    <row r="835" customFormat="false" ht="15.75" hidden="false" customHeight="false" outlineLevel="0" collapsed="false">
      <c r="A835" s="235"/>
      <c r="B835" s="235"/>
      <c r="C835" s="235"/>
      <c r="D835" s="235"/>
      <c r="E835" s="235"/>
      <c r="F835" s="235"/>
      <c r="G835" s="235"/>
    </row>
    <row r="836" customFormat="false" ht="15.75" hidden="false" customHeight="false" outlineLevel="0" collapsed="false">
      <c r="A836" s="235"/>
      <c r="B836" s="235"/>
      <c r="C836" s="235"/>
      <c r="D836" s="235"/>
      <c r="E836" s="235"/>
      <c r="F836" s="235"/>
      <c r="G836" s="235"/>
    </row>
    <row r="837" customFormat="false" ht="15.75" hidden="false" customHeight="false" outlineLevel="0" collapsed="false">
      <c r="A837" s="235"/>
      <c r="B837" s="235"/>
      <c r="C837" s="235"/>
      <c r="D837" s="235"/>
      <c r="E837" s="235"/>
      <c r="F837" s="235"/>
      <c r="G837" s="235"/>
    </row>
    <row r="838" customFormat="false" ht="15.75" hidden="false" customHeight="false" outlineLevel="0" collapsed="false">
      <c r="A838" s="235"/>
      <c r="B838" s="235"/>
      <c r="C838" s="235"/>
      <c r="D838" s="235"/>
      <c r="E838" s="235"/>
      <c r="F838" s="235"/>
      <c r="G838" s="235"/>
    </row>
    <row r="839" customFormat="false" ht="15.75" hidden="false" customHeight="false" outlineLevel="0" collapsed="false">
      <c r="A839" s="235"/>
      <c r="B839" s="235"/>
      <c r="C839" s="235"/>
      <c r="D839" s="235"/>
      <c r="E839" s="235"/>
      <c r="F839" s="235"/>
      <c r="G839" s="235"/>
    </row>
    <row r="840" customFormat="false" ht="15.75" hidden="false" customHeight="false" outlineLevel="0" collapsed="false">
      <c r="A840" s="235"/>
      <c r="B840" s="235"/>
      <c r="C840" s="235"/>
      <c r="D840" s="235"/>
      <c r="E840" s="235"/>
      <c r="F840" s="235"/>
      <c r="G840" s="235"/>
    </row>
    <row r="841" customFormat="false" ht="15.75" hidden="false" customHeight="false" outlineLevel="0" collapsed="false">
      <c r="A841" s="235"/>
      <c r="B841" s="235"/>
      <c r="C841" s="235"/>
      <c r="D841" s="235"/>
      <c r="E841" s="235"/>
      <c r="F841" s="235"/>
      <c r="G841" s="235"/>
    </row>
    <row r="842" customFormat="false" ht="15.75" hidden="false" customHeight="false" outlineLevel="0" collapsed="false">
      <c r="A842" s="235"/>
      <c r="B842" s="235"/>
      <c r="C842" s="235"/>
      <c r="D842" s="235"/>
      <c r="E842" s="235"/>
      <c r="F842" s="235"/>
      <c r="G842" s="235"/>
    </row>
    <row r="843" customFormat="false" ht="15.75" hidden="false" customHeight="false" outlineLevel="0" collapsed="false">
      <c r="A843" s="235"/>
      <c r="B843" s="235"/>
      <c r="C843" s="235"/>
      <c r="D843" s="235"/>
      <c r="E843" s="235"/>
      <c r="F843" s="235"/>
      <c r="G843" s="235"/>
    </row>
    <row r="844" customFormat="false" ht="15.75" hidden="false" customHeight="false" outlineLevel="0" collapsed="false">
      <c r="A844" s="235"/>
      <c r="B844" s="235"/>
      <c r="C844" s="235"/>
      <c r="D844" s="235"/>
      <c r="E844" s="235"/>
      <c r="F844" s="235"/>
      <c r="G844" s="235"/>
    </row>
    <row r="845" customFormat="false" ht="15.75" hidden="false" customHeight="false" outlineLevel="0" collapsed="false">
      <c r="A845" s="235"/>
      <c r="B845" s="235"/>
      <c r="C845" s="235"/>
      <c r="D845" s="235"/>
      <c r="E845" s="235"/>
      <c r="F845" s="235"/>
      <c r="G845" s="235"/>
    </row>
    <row r="846" customFormat="false" ht="15.75" hidden="false" customHeight="false" outlineLevel="0" collapsed="false">
      <c r="A846" s="235"/>
      <c r="B846" s="235"/>
      <c r="C846" s="235"/>
      <c r="D846" s="235"/>
      <c r="E846" s="235"/>
      <c r="F846" s="235"/>
      <c r="G846" s="235"/>
    </row>
    <row r="847" customFormat="false" ht="15.75" hidden="false" customHeight="false" outlineLevel="0" collapsed="false">
      <c r="A847" s="235"/>
      <c r="B847" s="235"/>
      <c r="C847" s="235"/>
      <c r="D847" s="235"/>
      <c r="E847" s="235"/>
      <c r="F847" s="235"/>
      <c r="G847" s="235"/>
    </row>
    <row r="848" customFormat="false" ht="15.75" hidden="false" customHeight="false" outlineLevel="0" collapsed="false">
      <c r="A848" s="235"/>
      <c r="B848" s="235"/>
      <c r="C848" s="235"/>
      <c r="D848" s="235"/>
      <c r="E848" s="235"/>
      <c r="F848" s="235"/>
      <c r="G848" s="235"/>
    </row>
    <row r="849" customFormat="false" ht="15.75" hidden="false" customHeight="false" outlineLevel="0" collapsed="false">
      <c r="A849" s="235"/>
      <c r="B849" s="235"/>
      <c r="C849" s="235"/>
      <c r="D849" s="235"/>
      <c r="E849" s="235"/>
      <c r="F849" s="235"/>
      <c r="G849" s="235"/>
    </row>
    <row r="850" customFormat="false" ht="15.75" hidden="false" customHeight="false" outlineLevel="0" collapsed="false">
      <c r="A850" s="235"/>
      <c r="B850" s="235"/>
      <c r="C850" s="235"/>
      <c r="D850" s="235"/>
      <c r="E850" s="235"/>
      <c r="F850" s="235"/>
      <c r="G850" s="235"/>
    </row>
    <row r="851" customFormat="false" ht="15.75" hidden="false" customHeight="false" outlineLevel="0" collapsed="false">
      <c r="A851" s="235"/>
      <c r="B851" s="235"/>
      <c r="C851" s="235"/>
      <c r="D851" s="235"/>
      <c r="E851" s="235"/>
      <c r="F851" s="235"/>
      <c r="G851" s="235"/>
    </row>
    <row r="852" customFormat="false" ht="15.75" hidden="false" customHeight="false" outlineLevel="0" collapsed="false">
      <c r="A852" s="235"/>
      <c r="B852" s="235"/>
      <c r="C852" s="235"/>
      <c r="D852" s="235"/>
      <c r="E852" s="235"/>
      <c r="F852" s="235"/>
      <c r="G852" s="235"/>
    </row>
    <row r="853" customFormat="false" ht="15.75" hidden="false" customHeight="false" outlineLevel="0" collapsed="false">
      <c r="A853" s="235"/>
      <c r="B853" s="235"/>
      <c r="C853" s="235"/>
      <c r="D853" s="235"/>
      <c r="E853" s="235"/>
      <c r="F853" s="235"/>
      <c r="G853" s="235"/>
    </row>
    <row r="854" customFormat="false" ht="15.75" hidden="false" customHeight="false" outlineLevel="0" collapsed="false">
      <c r="A854" s="235"/>
      <c r="B854" s="235"/>
      <c r="C854" s="235"/>
      <c r="D854" s="235"/>
      <c r="E854" s="235"/>
      <c r="F854" s="235"/>
      <c r="G854" s="235"/>
    </row>
    <row r="855" customFormat="false" ht="15.75" hidden="false" customHeight="false" outlineLevel="0" collapsed="false">
      <c r="A855" s="235"/>
      <c r="B855" s="235"/>
      <c r="C855" s="235"/>
      <c r="D855" s="235"/>
      <c r="E855" s="235"/>
      <c r="F855" s="235"/>
      <c r="G855" s="235"/>
    </row>
    <row r="856" customFormat="false" ht="15.75" hidden="false" customHeight="false" outlineLevel="0" collapsed="false">
      <c r="A856" s="235"/>
      <c r="B856" s="235"/>
      <c r="C856" s="235"/>
      <c r="D856" s="235"/>
      <c r="E856" s="235"/>
      <c r="F856" s="235"/>
      <c r="G856" s="235"/>
    </row>
    <row r="857" customFormat="false" ht="15.75" hidden="false" customHeight="false" outlineLevel="0" collapsed="false">
      <c r="A857" s="235"/>
      <c r="B857" s="235"/>
      <c r="C857" s="235"/>
      <c r="D857" s="235"/>
      <c r="E857" s="235"/>
      <c r="F857" s="235"/>
      <c r="G857" s="235"/>
    </row>
    <row r="858" customFormat="false" ht="15.75" hidden="false" customHeight="false" outlineLevel="0" collapsed="false">
      <c r="A858" s="235"/>
      <c r="B858" s="235"/>
      <c r="C858" s="235"/>
      <c r="D858" s="235"/>
      <c r="E858" s="235"/>
      <c r="F858" s="235"/>
      <c r="G858" s="235"/>
    </row>
    <row r="859" customFormat="false" ht="15.75" hidden="false" customHeight="false" outlineLevel="0" collapsed="false">
      <c r="A859" s="235"/>
      <c r="B859" s="235"/>
      <c r="C859" s="235"/>
      <c r="D859" s="235"/>
      <c r="E859" s="235"/>
      <c r="F859" s="235"/>
      <c r="G859" s="235"/>
    </row>
    <row r="860" customFormat="false" ht="15.75" hidden="false" customHeight="false" outlineLevel="0" collapsed="false">
      <c r="A860" s="235"/>
      <c r="B860" s="235"/>
      <c r="C860" s="235"/>
      <c r="D860" s="235"/>
      <c r="E860" s="235"/>
      <c r="F860" s="235"/>
      <c r="G860" s="235"/>
    </row>
    <row r="861" customFormat="false" ht="15.75" hidden="false" customHeight="false" outlineLevel="0" collapsed="false">
      <c r="A861" s="235"/>
      <c r="B861" s="235"/>
      <c r="C861" s="235"/>
      <c r="D861" s="235"/>
      <c r="E861" s="235"/>
      <c r="F861" s="235"/>
      <c r="G861" s="235"/>
    </row>
    <row r="862" customFormat="false" ht="15.75" hidden="false" customHeight="false" outlineLevel="0" collapsed="false">
      <c r="A862" s="235"/>
      <c r="B862" s="235"/>
      <c r="C862" s="235"/>
      <c r="D862" s="235"/>
      <c r="E862" s="235"/>
      <c r="F862" s="235"/>
      <c r="G862" s="235"/>
    </row>
    <row r="863" customFormat="false" ht="15.75" hidden="false" customHeight="false" outlineLevel="0" collapsed="false">
      <c r="A863" s="235"/>
      <c r="B863" s="235"/>
      <c r="C863" s="235"/>
      <c r="D863" s="235"/>
      <c r="E863" s="235"/>
      <c r="F863" s="235"/>
      <c r="G863" s="235"/>
    </row>
    <row r="864" customFormat="false" ht="15.75" hidden="false" customHeight="false" outlineLevel="0" collapsed="false">
      <c r="A864" s="235"/>
      <c r="B864" s="235"/>
      <c r="C864" s="235"/>
      <c r="D864" s="235"/>
      <c r="E864" s="235"/>
      <c r="F864" s="235"/>
      <c r="G864" s="235"/>
    </row>
    <row r="865" customFormat="false" ht="15.75" hidden="false" customHeight="false" outlineLevel="0" collapsed="false">
      <c r="A865" s="235"/>
      <c r="B865" s="235"/>
      <c r="C865" s="235"/>
      <c r="D865" s="235"/>
      <c r="E865" s="235"/>
      <c r="F865" s="235"/>
      <c r="G865" s="235"/>
    </row>
    <row r="866" customFormat="false" ht="15.75" hidden="false" customHeight="false" outlineLevel="0" collapsed="false">
      <c r="A866" s="235"/>
      <c r="B866" s="235"/>
      <c r="C866" s="235"/>
      <c r="D866" s="235"/>
      <c r="E866" s="235"/>
      <c r="F866" s="235"/>
      <c r="G866" s="235"/>
    </row>
    <row r="867" customFormat="false" ht="15.75" hidden="false" customHeight="false" outlineLevel="0" collapsed="false">
      <c r="A867" s="235"/>
      <c r="B867" s="235"/>
      <c r="C867" s="235"/>
      <c r="D867" s="235"/>
      <c r="E867" s="235"/>
      <c r="F867" s="235"/>
      <c r="G867" s="235"/>
    </row>
    <row r="868" customFormat="false" ht="15.75" hidden="false" customHeight="false" outlineLevel="0" collapsed="false">
      <c r="A868" s="235"/>
      <c r="B868" s="235"/>
      <c r="C868" s="235"/>
      <c r="D868" s="235"/>
      <c r="E868" s="235"/>
      <c r="F868" s="235"/>
      <c r="G868" s="235"/>
    </row>
    <row r="869" customFormat="false" ht="15.75" hidden="false" customHeight="false" outlineLevel="0" collapsed="false">
      <c r="A869" s="235"/>
      <c r="B869" s="235"/>
      <c r="C869" s="235"/>
      <c r="D869" s="235"/>
      <c r="E869" s="235"/>
      <c r="F869" s="235"/>
      <c r="G869" s="235"/>
    </row>
    <row r="870" customFormat="false" ht="15.75" hidden="false" customHeight="false" outlineLevel="0" collapsed="false">
      <c r="A870" s="235"/>
      <c r="B870" s="235"/>
      <c r="C870" s="235"/>
      <c r="D870" s="235"/>
      <c r="E870" s="235"/>
      <c r="F870" s="235"/>
      <c r="G870" s="235"/>
    </row>
    <row r="871" customFormat="false" ht="15.75" hidden="false" customHeight="false" outlineLevel="0" collapsed="false">
      <c r="A871" s="235"/>
      <c r="B871" s="235"/>
      <c r="C871" s="235"/>
      <c r="D871" s="235"/>
      <c r="E871" s="235"/>
      <c r="F871" s="235"/>
      <c r="G871" s="235"/>
    </row>
    <row r="872" customFormat="false" ht="15.75" hidden="false" customHeight="false" outlineLevel="0" collapsed="false">
      <c r="A872" s="235"/>
      <c r="B872" s="235"/>
      <c r="C872" s="235"/>
      <c r="D872" s="235"/>
      <c r="E872" s="235"/>
      <c r="F872" s="235"/>
      <c r="G872" s="235"/>
    </row>
    <row r="873" customFormat="false" ht="15.75" hidden="false" customHeight="false" outlineLevel="0" collapsed="false">
      <c r="A873" s="235"/>
      <c r="B873" s="235"/>
      <c r="C873" s="235"/>
      <c r="D873" s="235"/>
      <c r="E873" s="235"/>
      <c r="F873" s="235"/>
      <c r="G873" s="235"/>
    </row>
    <row r="874" customFormat="false" ht="15.75" hidden="false" customHeight="false" outlineLevel="0" collapsed="false">
      <c r="A874" s="235"/>
      <c r="B874" s="235"/>
      <c r="C874" s="235"/>
      <c r="D874" s="235"/>
      <c r="E874" s="235"/>
      <c r="F874" s="235"/>
      <c r="G874" s="235"/>
    </row>
    <row r="875" customFormat="false" ht="15.75" hidden="false" customHeight="false" outlineLevel="0" collapsed="false">
      <c r="A875" s="235"/>
      <c r="B875" s="235"/>
      <c r="C875" s="235"/>
      <c r="D875" s="235"/>
      <c r="E875" s="235"/>
      <c r="F875" s="235"/>
      <c r="G875" s="235"/>
    </row>
    <row r="876" customFormat="false" ht="15.75" hidden="false" customHeight="false" outlineLevel="0" collapsed="false">
      <c r="A876" s="235"/>
      <c r="B876" s="235"/>
      <c r="C876" s="235"/>
      <c r="D876" s="235"/>
      <c r="E876" s="235"/>
      <c r="F876" s="235"/>
      <c r="G876" s="235"/>
    </row>
    <row r="877" customFormat="false" ht="15.75" hidden="false" customHeight="false" outlineLevel="0" collapsed="false">
      <c r="A877" s="235"/>
      <c r="B877" s="235"/>
      <c r="C877" s="235"/>
      <c r="D877" s="235"/>
      <c r="E877" s="235"/>
      <c r="F877" s="235"/>
      <c r="G877" s="235"/>
    </row>
    <row r="878" customFormat="false" ht="15.75" hidden="false" customHeight="false" outlineLevel="0" collapsed="false">
      <c r="A878" s="235"/>
      <c r="B878" s="235"/>
      <c r="C878" s="235"/>
      <c r="D878" s="235"/>
      <c r="E878" s="235"/>
      <c r="F878" s="235"/>
      <c r="G878" s="235"/>
    </row>
    <row r="879" customFormat="false" ht="15.75" hidden="false" customHeight="false" outlineLevel="0" collapsed="false">
      <c r="A879" s="235"/>
      <c r="B879" s="235"/>
      <c r="C879" s="235"/>
      <c r="D879" s="235"/>
      <c r="E879" s="235"/>
      <c r="F879" s="235"/>
      <c r="G879" s="235"/>
    </row>
    <row r="880" customFormat="false" ht="15.75" hidden="false" customHeight="false" outlineLevel="0" collapsed="false">
      <c r="A880" s="235"/>
      <c r="B880" s="235"/>
      <c r="C880" s="235"/>
      <c r="D880" s="235"/>
      <c r="E880" s="235"/>
      <c r="F880" s="235"/>
      <c r="G880" s="235"/>
    </row>
    <row r="881" customFormat="false" ht="15.75" hidden="false" customHeight="false" outlineLevel="0" collapsed="false">
      <c r="A881" s="235"/>
      <c r="B881" s="235"/>
      <c r="C881" s="235"/>
      <c r="D881" s="235"/>
      <c r="E881" s="235"/>
      <c r="F881" s="235"/>
      <c r="G881" s="235"/>
    </row>
    <row r="882" customFormat="false" ht="15.75" hidden="false" customHeight="false" outlineLevel="0" collapsed="false">
      <c r="A882" s="235"/>
      <c r="B882" s="235"/>
      <c r="C882" s="235"/>
      <c r="D882" s="235"/>
      <c r="E882" s="235"/>
      <c r="F882" s="235"/>
      <c r="G882" s="235"/>
    </row>
    <row r="883" customFormat="false" ht="15.75" hidden="false" customHeight="false" outlineLevel="0" collapsed="false">
      <c r="A883" s="235"/>
      <c r="B883" s="235"/>
      <c r="C883" s="235"/>
      <c r="D883" s="235"/>
      <c r="E883" s="235"/>
      <c r="F883" s="235"/>
      <c r="G883" s="235"/>
    </row>
    <row r="884" customFormat="false" ht="15.75" hidden="false" customHeight="false" outlineLevel="0" collapsed="false">
      <c r="A884" s="235"/>
      <c r="B884" s="235"/>
      <c r="C884" s="235"/>
      <c r="D884" s="235"/>
      <c r="E884" s="235"/>
      <c r="F884" s="235"/>
      <c r="G884" s="235"/>
    </row>
    <row r="885" customFormat="false" ht="15.75" hidden="false" customHeight="false" outlineLevel="0" collapsed="false">
      <c r="A885" s="235"/>
      <c r="B885" s="235"/>
      <c r="C885" s="235"/>
      <c r="D885" s="235"/>
      <c r="E885" s="235"/>
      <c r="F885" s="235"/>
      <c r="G885" s="235"/>
    </row>
    <row r="886" customFormat="false" ht="15.75" hidden="false" customHeight="false" outlineLevel="0" collapsed="false">
      <c r="A886" s="235"/>
      <c r="B886" s="235"/>
      <c r="C886" s="235"/>
      <c r="D886" s="235"/>
      <c r="E886" s="235"/>
      <c r="F886" s="235"/>
      <c r="G886" s="235"/>
    </row>
    <row r="887" customFormat="false" ht="15.75" hidden="false" customHeight="false" outlineLevel="0" collapsed="false">
      <c r="A887" s="235"/>
      <c r="B887" s="235"/>
      <c r="C887" s="235"/>
      <c r="D887" s="235"/>
      <c r="E887" s="235"/>
      <c r="F887" s="235"/>
      <c r="G887" s="235"/>
    </row>
    <row r="888" customFormat="false" ht="15.75" hidden="false" customHeight="false" outlineLevel="0" collapsed="false">
      <c r="A888" s="235"/>
      <c r="B888" s="235"/>
      <c r="C888" s="235"/>
      <c r="D888" s="235"/>
      <c r="E888" s="235"/>
      <c r="F888" s="235"/>
      <c r="G888" s="235"/>
    </row>
    <row r="889" customFormat="false" ht="15.75" hidden="false" customHeight="false" outlineLevel="0" collapsed="false">
      <c r="A889" s="235"/>
      <c r="B889" s="235"/>
      <c r="C889" s="235"/>
      <c r="D889" s="235"/>
      <c r="E889" s="235"/>
      <c r="F889" s="235"/>
      <c r="G889" s="235"/>
    </row>
    <row r="890" customFormat="false" ht="15.75" hidden="false" customHeight="false" outlineLevel="0" collapsed="false">
      <c r="A890" s="235"/>
      <c r="B890" s="235"/>
      <c r="C890" s="235"/>
      <c r="D890" s="235"/>
      <c r="E890" s="235"/>
      <c r="F890" s="235"/>
      <c r="G890" s="235"/>
    </row>
    <row r="891" customFormat="false" ht="15.75" hidden="false" customHeight="false" outlineLevel="0" collapsed="false">
      <c r="A891" s="235"/>
      <c r="B891" s="235"/>
      <c r="C891" s="235"/>
      <c r="D891" s="235"/>
      <c r="E891" s="235"/>
      <c r="F891" s="235"/>
      <c r="G891" s="235"/>
    </row>
    <row r="892" customFormat="false" ht="15.75" hidden="false" customHeight="false" outlineLevel="0" collapsed="false">
      <c r="A892" s="235"/>
      <c r="B892" s="235"/>
      <c r="C892" s="235"/>
      <c r="D892" s="235"/>
      <c r="E892" s="235"/>
      <c r="F892" s="235"/>
      <c r="G892" s="235"/>
    </row>
    <row r="893" customFormat="false" ht="15.75" hidden="false" customHeight="false" outlineLevel="0" collapsed="false">
      <c r="A893" s="235"/>
      <c r="B893" s="235"/>
      <c r="C893" s="235"/>
      <c r="D893" s="235"/>
      <c r="E893" s="235"/>
      <c r="F893" s="235"/>
      <c r="G893" s="235"/>
    </row>
    <row r="894" customFormat="false" ht="15.75" hidden="false" customHeight="false" outlineLevel="0" collapsed="false">
      <c r="A894" s="235"/>
      <c r="B894" s="235"/>
      <c r="C894" s="235"/>
      <c r="D894" s="235"/>
      <c r="E894" s="235"/>
      <c r="F894" s="235"/>
      <c r="G894" s="235"/>
    </row>
    <row r="895" customFormat="false" ht="15.75" hidden="false" customHeight="false" outlineLevel="0" collapsed="false">
      <c r="A895" s="235"/>
      <c r="B895" s="235"/>
      <c r="C895" s="235"/>
      <c r="D895" s="235"/>
      <c r="E895" s="235"/>
      <c r="F895" s="235"/>
      <c r="G895" s="235"/>
    </row>
    <row r="896" customFormat="false" ht="15.75" hidden="false" customHeight="false" outlineLevel="0" collapsed="false">
      <c r="A896" s="235"/>
      <c r="B896" s="235"/>
      <c r="C896" s="235"/>
      <c r="D896" s="235"/>
      <c r="E896" s="235"/>
      <c r="F896" s="235"/>
      <c r="G896" s="235"/>
    </row>
    <row r="897" customFormat="false" ht="15.75" hidden="false" customHeight="false" outlineLevel="0" collapsed="false">
      <c r="A897" s="235"/>
      <c r="B897" s="235"/>
      <c r="C897" s="235"/>
      <c r="D897" s="235"/>
      <c r="E897" s="235"/>
      <c r="F897" s="235"/>
      <c r="G897" s="235"/>
    </row>
    <row r="898" customFormat="false" ht="15.75" hidden="false" customHeight="false" outlineLevel="0" collapsed="false">
      <c r="A898" s="235"/>
      <c r="B898" s="235"/>
      <c r="C898" s="235"/>
      <c r="D898" s="235"/>
      <c r="E898" s="235"/>
      <c r="F898" s="235"/>
      <c r="G898" s="235"/>
    </row>
    <row r="899" customFormat="false" ht="15.75" hidden="false" customHeight="false" outlineLevel="0" collapsed="false">
      <c r="A899" s="235"/>
      <c r="B899" s="235"/>
      <c r="C899" s="235"/>
      <c r="D899" s="235"/>
      <c r="E899" s="235"/>
      <c r="F899" s="235"/>
      <c r="G899" s="235"/>
    </row>
    <row r="900" customFormat="false" ht="15.75" hidden="false" customHeight="false" outlineLevel="0" collapsed="false">
      <c r="A900" s="235"/>
      <c r="B900" s="235"/>
      <c r="C900" s="235"/>
      <c r="D900" s="235"/>
      <c r="E900" s="235"/>
      <c r="F900" s="235"/>
      <c r="G900" s="235"/>
    </row>
    <row r="901" customFormat="false" ht="15.75" hidden="false" customHeight="false" outlineLevel="0" collapsed="false">
      <c r="A901" s="235"/>
      <c r="B901" s="235"/>
      <c r="C901" s="235"/>
      <c r="D901" s="235"/>
      <c r="E901" s="235"/>
      <c r="F901" s="235"/>
      <c r="G901" s="235"/>
    </row>
    <row r="902" customFormat="false" ht="15.75" hidden="false" customHeight="false" outlineLevel="0" collapsed="false">
      <c r="A902" s="235"/>
      <c r="B902" s="235"/>
      <c r="C902" s="235"/>
      <c r="D902" s="235"/>
      <c r="E902" s="235"/>
      <c r="F902" s="235"/>
      <c r="G902" s="235"/>
    </row>
    <row r="903" customFormat="false" ht="15.75" hidden="false" customHeight="false" outlineLevel="0" collapsed="false">
      <c r="A903" s="235"/>
      <c r="B903" s="235"/>
      <c r="C903" s="235"/>
      <c r="D903" s="235"/>
      <c r="E903" s="235"/>
      <c r="F903" s="235"/>
      <c r="G903" s="235"/>
    </row>
    <row r="904" customFormat="false" ht="15.75" hidden="false" customHeight="false" outlineLevel="0" collapsed="false">
      <c r="A904" s="235"/>
      <c r="B904" s="235"/>
      <c r="C904" s="235"/>
      <c r="D904" s="235"/>
      <c r="E904" s="235"/>
      <c r="F904" s="235"/>
      <c r="G904" s="235"/>
    </row>
    <row r="905" customFormat="false" ht="15.75" hidden="false" customHeight="false" outlineLevel="0" collapsed="false">
      <c r="A905" s="235"/>
      <c r="B905" s="235"/>
      <c r="C905" s="235"/>
      <c r="D905" s="235"/>
      <c r="E905" s="235"/>
      <c r="F905" s="235"/>
      <c r="G905" s="235"/>
    </row>
    <row r="906" customFormat="false" ht="15.75" hidden="false" customHeight="false" outlineLevel="0" collapsed="false">
      <c r="A906" s="235"/>
      <c r="B906" s="235"/>
      <c r="C906" s="235"/>
      <c r="D906" s="235"/>
      <c r="E906" s="235"/>
      <c r="F906" s="235"/>
      <c r="G906" s="235"/>
    </row>
    <row r="907" customFormat="false" ht="15.75" hidden="false" customHeight="false" outlineLevel="0" collapsed="false">
      <c r="A907" s="235"/>
      <c r="B907" s="235"/>
      <c r="C907" s="235"/>
      <c r="D907" s="235"/>
      <c r="E907" s="235"/>
      <c r="F907" s="235"/>
      <c r="G907" s="235"/>
    </row>
    <row r="908" customFormat="false" ht="15.75" hidden="false" customHeight="false" outlineLevel="0" collapsed="false">
      <c r="A908" s="235"/>
      <c r="B908" s="235"/>
      <c r="C908" s="235"/>
      <c r="D908" s="235"/>
      <c r="E908" s="235"/>
      <c r="F908" s="235"/>
      <c r="G908" s="235"/>
    </row>
    <row r="909" customFormat="false" ht="15.75" hidden="false" customHeight="false" outlineLevel="0" collapsed="false">
      <c r="A909" s="235"/>
      <c r="B909" s="235"/>
      <c r="C909" s="235"/>
      <c r="D909" s="235"/>
      <c r="E909" s="235"/>
      <c r="F909" s="235"/>
      <c r="G909" s="235"/>
    </row>
    <row r="910" customFormat="false" ht="15.75" hidden="false" customHeight="false" outlineLevel="0" collapsed="false">
      <c r="A910" s="235"/>
      <c r="B910" s="235"/>
      <c r="C910" s="235"/>
      <c r="D910" s="235"/>
      <c r="E910" s="235"/>
      <c r="F910" s="235"/>
      <c r="G910" s="235"/>
    </row>
    <row r="911" customFormat="false" ht="15.75" hidden="false" customHeight="false" outlineLevel="0" collapsed="false">
      <c r="A911" s="235"/>
      <c r="B911" s="235"/>
      <c r="C911" s="235"/>
      <c r="D911" s="235"/>
      <c r="E911" s="235"/>
      <c r="F911" s="235"/>
      <c r="G911" s="235"/>
    </row>
    <row r="912" customFormat="false" ht="15.75" hidden="false" customHeight="false" outlineLevel="0" collapsed="false">
      <c r="A912" s="235"/>
      <c r="B912" s="235"/>
      <c r="C912" s="235"/>
      <c r="D912" s="235"/>
      <c r="E912" s="235"/>
      <c r="F912" s="235"/>
      <c r="G912" s="235"/>
    </row>
    <row r="913" customFormat="false" ht="15.75" hidden="false" customHeight="false" outlineLevel="0" collapsed="false">
      <c r="A913" s="235"/>
      <c r="B913" s="235"/>
      <c r="C913" s="235"/>
      <c r="D913" s="235"/>
      <c r="E913" s="235"/>
      <c r="F913" s="235"/>
      <c r="G913" s="235"/>
    </row>
    <row r="914" customFormat="false" ht="15.75" hidden="false" customHeight="false" outlineLevel="0" collapsed="false">
      <c r="A914" s="235"/>
      <c r="B914" s="235"/>
      <c r="C914" s="235"/>
      <c r="D914" s="235"/>
      <c r="E914" s="235"/>
      <c r="F914" s="235"/>
      <c r="G914" s="235"/>
    </row>
    <row r="915" customFormat="false" ht="15.75" hidden="false" customHeight="false" outlineLevel="0" collapsed="false">
      <c r="A915" s="235"/>
      <c r="B915" s="235"/>
      <c r="C915" s="235"/>
      <c r="D915" s="235"/>
      <c r="E915" s="235"/>
      <c r="F915" s="235"/>
      <c r="G915" s="235"/>
    </row>
    <row r="916" customFormat="false" ht="15.75" hidden="false" customHeight="false" outlineLevel="0" collapsed="false">
      <c r="A916" s="235"/>
      <c r="B916" s="235"/>
      <c r="C916" s="235"/>
      <c r="D916" s="235"/>
      <c r="E916" s="235"/>
      <c r="F916" s="235"/>
      <c r="G916" s="235"/>
    </row>
    <row r="917" customFormat="false" ht="15.75" hidden="false" customHeight="false" outlineLevel="0" collapsed="false">
      <c r="A917" s="235"/>
      <c r="B917" s="235"/>
      <c r="C917" s="235"/>
      <c r="D917" s="235"/>
      <c r="E917" s="235"/>
      <c r="F917" s="235"/>
      <c r="G917" s="235"/>
    </row>
    <row r="918" customFormat="false" ht="15.75" hidden="false" customHeight="false" outlineLevel="0" collapsed="false">
      <c r="A918" s="235"/>
      <c r="B918" s="235"/>
      <c r="C918" s="235"/>
      <c r="D918" s="235"/>
      <c r="E918" s="235"/>
      <c r="F918" s="235"/>
      <c r="G918" s="235"/>
    </row>
    <row r="919" customFormat="false" ht="15.75" hidden="false" customHeight="false" outlineLevel="0" collapsed="false">
      <c r="A919" s="235"/>
      <c r="B919" s="235"/>
      <c r="C919" s="235"/>
      <c r="D919" s="235"/>
      <c r="E919" s="235"/>
      <c r="F919" s="235"/>
      <c r="G919" s="235"/>
    </row>
    <row r="920" customFormat="false" ht="15.75" hidden="false" customHeight="false" outlineLevel="0" collapsed="false">
      <c r="A920" s="235"/>
      <c r="B920" s="235"/>
      <c r="C920" s="235"/>
      <c r="D920" s="235"/>
      <c r="E920" s="235"/>
      <c r="F920" s="235"/>
      <c r="G920" s="235"/>
    </row>
    <row r="921" customFormat="false" ht="15.75" hidden="false" customHeight="false" outlineLevel="0" collapsed="false">
      <c r="A921" s="235"/>
      <c r="B921" s="235"/>
      <c r="C921" s="235"/>
      <c r="D921" s="235"/>
      <c r="E921" s="235"/>
      <c r="F921" s="235"/>
      <c r="G921" s="235"/>
    </row>
    <row r="922" customFormat="false" ht="15.75" hidden="false" customHeight="false" outlineLevel="0" collapsed="false">
      <c r="A922" s="235"/>
      <c r="B922" s="235"/>
      <c r="C922" s="235"/>
      <c r="D922" s="235"/>
      <c r="E922" s="235"/>
      <c r="F922" s="235"/>
      <c r="G922" s="235"/>
    </row>
    <row r="923" customFormat="false" ht="15.75" hidden="false" customHeight="false" outlineLevel="0" collapsed="false">
      <c r="A923" s="235"/>
      <c r="B923" s="235"/>
      <c r="C923" s="235"/>
      <c r="D923" s="235"/>
      <c r="E923" s="235"/>
      <c r="F923" s="235"/>
      <c r="G923" s="235"/>
    </row>
    <row r="924" customFormat="false" ht="15.75" hidden="false" customHeight="false" outlineLevel="0" collapsed="false">
      <c r="A924" s="235"/>
      <c r="B924" s="235"/>
      <c r="C924" s="235"/>
      <c r="D924" s="235"/>
      <c r="E924" s="235"/>
      <c r="F924" s="235"/>
      <c r="G924" s="235"/>
    </row>
    <row r="925" customFormat="false" ht="15.75" hidden="false" customHeight="false" outlineLevel="0" collapsed="false">
      <c r="A925" s="235"/>
      <c r="B925" s="235"/>
      <c r="C925" s="235"/>
      <c r="D925" s="235"/>
      <c r="E925" s="235"/>
      <c r="F925" s="235"/>
      <c r="G925" s="235"/>
    </row>
    <row r="926" customFormat="false" ht="15.75" hidden="false" customHeight="false" outlineLevel="0" collapsed="false">
      <c r="A926" s="235"/>
      <c r="B926" s="235"/>
      <c r="C926" s="235"/>
      <c r="D926" s="235"/>
      <c r="E926" s="235"/>
      <c r="F926" s="235"/>
      <c r="G926" s="235"/>
    </row>
    <row r="927" customFormat="false" ht="15.75" hidden="false" customHeight="false" outlineLevel="0" collapsed="false">
      <c r="A927" s="235"/>
      <c r="B927" s="235"/>
      <c r="C927" s="235"/>
      <c r="D927" s="235"/>
      <c r="E927" s="235"/>
      <c r="F927" s="235"/>
      <c r="G927" s="235"/>
    </row>
    <row r="928" customFormat="false" ht="15.75" hidden="false" customHeight="false" outlineLevel="0" collapsed="false">
      <c r="A928" s="235"/>
      <c r="B928" s="235"/>
      <c r="C928" s="235"/>
      <c r="D928" s="235"/>
      <c r="E928" s="235"/>
      <c r="F928" s="235"/>
      <c r="G928" s="235"/>
    </row>
    <row r="929" customFormat="false" ht="15.75" hidden="false" customHeight="false" outlineLevel="0" collapsed="false">
      <c r="A929" s="235"/>
      <c r="B929" s="235"/>
      <c r="C929" s="235"/>
      <c r="D929" s="235"/>
      <c r="E929" s="235"/>
      <c r="F929" s="235"/>
      <c r="G929" s="235"/>
    </row>
    <row r="930" customFormat="false" ht="15.75" hidden="false" customHeight="false" outlineLevel="0" collapsed="false">
      <c r="A930" s="235"/>
      <c r="B930" s="235"/>
      <c r="C930" s="235"/>
      <c r="D930" s="235"/>
      <c r="E930" s="235"/>
      <c r="F930" s="235"/>
      <c r="G930" s="235"/>
    </row>
    <row r="931" customFormat="false" ht="15.75" hidden="false" customHeight="false" outlineLevel="0" collapsed="false">
      <c r="A931" s="235"/>
      <c r="B931" s="235"/>
      <c r="C931" s="235"/>
      <c r="D931" s="235"/>
      <c r="E931" s="235"/>
      <c r="F931" s="235"/>
      <c r="G931" s="235"/>
    </row>
    <row r="932" customFormat="false" ht="15.75" hidden="false" customHeight="false" outlineLevel="0" collapsed="false">
      <c r="A932" s="235"/>
      <c r="B932" s="235"/>
      <c r="C932" s="235"/>
      <c r="D932" s="235"/>
      <c r="E932" s="235"/>
      <c r="F932" s="235"/>
      <c r="G932" s="235"/>
    </row>
    <row r="933" customFormat="false" ht="15.75" hidden="false" customHeight="false" outlineLevel="0" collapsed="false">
      <c r="A933" s="235"/>
      <c r="B933" s="235"/>
      <c r="C933" s="235"/>
      <c r="D933" s="235"/>
      <c r="E933" s="235"/>
      <c r="F933" s="235"/>
      <c r="G933" s="235"/>
    </row>
    <row r="934" customFormat="false" ht="15.75" hidden="false" customHeight="false" outlineLevel="0" collapsed="false">
      <c r="A934" s="235"/>
      <c r="B934" s="235"/>
      <c r="C934" s="235"/>
      <c r="D934" s="235"/>
      <c r="E934" s="235"/>
      <c r="F934" s="235"/>
      <c r="G934" s="235"/>
    </row>
    <row r="935" customFormat="false" ht="15.75" hidden="false" customHeight="false" outlineLevel="0" collapsed="false">
      <c r="A935" s="235"/>
      <c r="B935" s="235"/>
      <c r="C935" s="235"/>
      <c r="D935" s="235"/>
      <c r="E935" s="235"/>
      <c r="F935" s="235"/>
      <c r="G935" s="235"/>
    </row>
    <row r="936" customFormat="false" ht="15.75" hidden="false" customHeight="false" outlineLevel="0" collapsed="false">
      <c r="A936" s="235"/>
      <c r="B936" s="235"/>
      <c r="C936" s="235"/>
      <c r="D936" s="235"/>
      <c r="E936" s="235"/>
      <c r="F936" s="235"/>
      <c r="G936" s="235"/>
    </row>
    <row r="937" customFormat="false" ht="15.75" hidden="false" customHeight="false" outlineLevel="0" collapsed="false">
      <c r="A937" s="235"/>
      <c r="B937" s="235"/>
      <c r="C937" s="235"/>
      <c r="D937" s="235"/>
      <c r="E937" s="235"/>
      <c r="F937" s="235"/>
      <c r="G937" s="235"/>
    </row>
    <row r="938" customFormat="false" ht="15.75" hidden="false" customHeight="false" outlineLevel="0" collapsed="false">
      <c r="A938" s="235"/>
      <c r="B938" s="235"/>
      <c r="C938" s="235"/>
      <c r="D938" s="235"/>
      <c r="E938" s="235"/>
      <c r="F938" s="235"/>
      <c r="G938" s="235"/>
    </row>
    <row r="939" customFormat="false" ht="15.75" hidden="false" customHeight="false" outlineLevel="0" collapsed="false">
      <c r="A939" s="235"/>
      <c r="B939" s="235"/>
      <c r="C939" s="235"/>
      <c r="D939" s="235"/>
      <c r="E939" s="235"/>
      <c r="F939" s="235"/>
      <c r="G939" s="235"/>
    </row>
    <row r="940" customFormat="false" ht="15.75" hidden="false" customHeight="false" outlineLevel="0" collapsed="false">
      <c r="A940" s="235"/>
      <c r="B940" s="235"/>
      <c r="C940" s="235"/>
      <c r="D940" s="235"/>
      <c r="E940" s="235"/>
      <c r="F940" s="235"/>
      <c r="G940" s="235"/>
    </row>
    <row r="941" customFormat="false" ht="15.75" hidden="false" customHeight="false" outlineLevel="0" collapsed="false">
      <c r="A941" s="235"/>
      <c r="B941" s="235"/>
      <c r="C941" s="235"/>
      <c r="D941" s="235"/>
      <c r="E941" s="235"/>
      <c r="F941" s="235"/>
      <c r="G941" s="235"/>
    </row>
    <row r="942" customFormat="false" ht="15.75" hidden="false" customHeight="false" outlineLevel="0" collapsed="false">
      <c r="A942" s="235"/>
      <c r="B942" s="235"/>
      <c r="C942" s="235"/>
      <c r="D942" s="235"/>
      <c r="E942" s="235"/>
      <c r="F942" s="235"/>
      <c r="G942" s="235"/>
    </row>
    <row r="943" customFormat="false" ht="15.75" hidden="false" customHeight="false" outlineLevel="0" collapsed="false">
      <c r="A943" s="235"/>
      <c r="B943" s="235"/>
      <c r="C943" s="235"/>
      <c r="D943" s="235"/>
      <c r="E943" s="235"/>
      <c r="F943" s="235"/>
      <c r="G943" s="235"/>
    </row>
    <row r="944" customFormat="false" ht="15.75" hidden="false" customHeight="false" outlineLevel="0" collapsed="false">
      <c r="A944" s="235"/>
      <c r="B944" s="235"/>
      <c r="C944" s="235"/>
      <c r="D944" s="235"/>
      <c r="E944" s="235"/>
      <c r="F944" s="235"/>
      <c r="G944" s="235"/>
    </row>
    <row r="945" customFormat="false" ht="15.75" hidden="false" customHeight="false" outlineLevel="0" collapsed="false">
      <c r="A945" s="235"/>
      <c r="B945" s="235"/>
      <c r="C945" s="235"/>
      <c r="D945" s="235"/>
      <c r="E945" s="235"/>
      <c r="F945" s="235"/>
      <c r="G945" s="235"/>
    </row>
    <row r="946" customFormat="false" ht="15.75" hidden="false" customHeight="false" outlineLevel="0" collapsed="false">
      <c r="A946" s="235"/>
      <c r="B946" s="235"/>
      <c r="C946" s="235"/>
      <c r="D946" s="235"/>
      <c r="E946" s="235"/>
      <c r="F946" s="235"/>
      <c r="G946" s="235"/>
    </row>
    <row r="947" customFormat="false" ht="15.75" hidden="false" customHeight="false" outlineLevel="0" collapsed="false">
      <c r="A947" s="235"/>
      <c r="B947" s="235"/>
      <c r="C947" s="235"/>
      <c r="D947" s="235"/>
      <c r="E947" s="235"/>
      <c r="F947" s="235"/>
      <c r="G947" s="235"/>
    </row>
    <row r="948" customFormat="false" ht="15.75" hidden="false" customHeight="false" outlineLevel="0" collapsed="false">
      <c r="A948" s="235"/>
      <c r="B948" s="235"/>
      <c r="C948" s="235"/>
      <c r="D948" s="235"/>
      <c r="E948" s="235"/>
      <c r="F948" s="235"/>
      <c r="G948" s="235"/>
    </row>
    <row r="949" customFormat="false" ht="15.75" hidden="false" customHeight="false" outlineLevel="0" collapsed="false">
      <c r="A949" s="235"/>
      <c r="B949" s="235"/>
      <c r="C949" s="235"/>
      <c r="D949" s="235"/>
      <c r="E949" s="235"/>
      <c r="F949" s="235"/>
      <c r="G949" s="235"/>
    </row>
    <row r="950" customFormat="false" ht="15.75" hidden="false" customHeight="false" outlineLevel="0" collapsed="false">
      <c r="A950" s="235"/>
      <c r="B950" s="235"/>
      <c r="C950" s="235"/>
      <c r="D950" s="235"/>
      <c r="E950" s="235"/>
      <c r="F950" s="235"/>
      <c r="G950" s="235"/>
    </row>
    <row r="951" customFormat="false" ht="15.75" hidden="false" customHeight="false" outlineLevel="0" collapsed="false">
      <c r="A951" s="235"/>
      <c r="B951" s="235"/>
      <c r="C951" s="235"/>
      <c r="D951" s="235"/>
      <c r="E951" s="235"/>
      <c r="F951" s="235"/>
      <c r="G951" s="235"/>
    </row>
    <row r="952" customFormat="false" ht="15.75" hidden="false" customHeight="false" outlineLevel="0" collapsed="false">
      <c r="A952" s="235"/>
      <c r="B952" s="235"/>
      <c r="C952" s="235"/>
      <c r="D952" s="235"/>
      <c r="E952" s="235"/>
      <c r="F952" s="235"/>
      <c r="G952" s="235"/>
    </row>
    <row r="953" customFormat="false" ht="15.75" hidden="false" customHeight="false" outlineLevel="0" collapsed="false">
      <c r="A953" s="235"/>
      <c r="B953" s="235"/>
      <c r="C953" s="235"/>
      <c r="D953" s="235"/>
      <c r="E953" s="235"/>
      <c r="F953" s="235"/>
      <c r="G953" s="235"/>
    </row>
    <row r="954" customFormat="false" ht="15.75" hidden="false" customHeight="false" outlineLevel="0" collapsed="false">
      <c r="A954" s="235"/>
      <c r="B954" s="235"/>
      <c r="C954" s="235"/>
      <c r="D954" s="235"/>
      <c r="E954" s="235"/>
      <c r="F954" s="235"/>
      <c r="G954" s="235"/>
    </row>
    <row r="955" customFormat="false" ht="15.75" hidden="false" customHeight="false" outlineLevel="0" collapsed="false">
      <c r="A955" s="235"/>
      <c r="B955" s="235"/>
      <c r="C955" s="235"/>
      <c r="D955" s="235"/>
      <c r="E955" s="235"/>
      <c r="F955" s="235"/>
      <c r="G955" s="235"/>
    </row>
    <row r="956" customFormat="false" ht="15.75" hidden="false" customHeight="false" outlineLevel="0" collapsed="false">
      <c r="A956" s="235"/>
      <c r="B956" s="235"/>
      <c r="C956" s="235"/>
      <c r="D956" s="235"/>
      <c r="E956" s="235"/>
      <c r="F956" s="235"/>
      <c r="G956" s="235"/>
    </row>
    <row r="957" customFormat="false" ht="15.75" hidden="false" customHeight="false" outlineLevel="0" collapsed="false">
      <c r="A957" s="235"/>
      <c r="B957" s="235"/>
      <c r="C957" s="235"/>
      <c r="D957" s="235"/>
      <c r="E957" s="235"/>
      <c r="F957" s="235"/>
      <c r="G957" s="235"/>
    </row>
    <row r="958" customFormat="false" ht="15.75" hidden="false" customHeight="false" outlineLevel="0" collapsed="false">
      <c r="A958" s="235"/>
      <c r="B958" s="235"/>
      <c r="C958" s="235"/>
      <c r="D958" s="235"/>
      <c r="E958" s="235"/>
      <c r="F958" s="235"/>
      <c r="G958" s="235"/>
    </row>
    <row r="959" customFormat="false" ht="15.75" hidden="false" customHeight="false" outlineLevel="0" collapsed="false">
      <c r="A959" s="235"/>
      <c r="B959" s="235"/>
      <c r="C959" s="235"/>
      <c r="D959" s="235"/>
      <c r="E959" s="235"/>
      <c r="F959" s="235"/>
      <c r="G959" s="235"/>
    </row>
    <row r="960" customFormat="false" ht="15.75" hidden="false" customHeight="false" outlineLevel="0" collapsed="false">
      <c r="A960" s="235"/>
      <c r="B960" s="235"/>
      <c r="C960" s="235"/>
      <c r="D960" s="235"/>
      <c r="E960" s="235"/>
      <c r="F960" s="235"/>
      <c r="G960" s="235"/>
    </row>
    <row r="961" customFormat="false" ht="15.75" hidden="false" customHeight="false" outlineLevel="0" collapsed="false">
      <c r="A961" s="235"/>
      <c r="B961" s="235"/>
      <c r="C961" s="235"/>
      <c r="D961" s="235"/>
      <c r="E961" s="235"/>
      <c r="F961" s="235"/>
      <c r="G961" s="235"/>
    </row>
    <row r="962" customFormat="false" ht="15.75" hidden="false" customHeight="false" outlineLevel="0" collapsed="false">
      <c r="A962" s="235"/>
      <c r="B962" s="235"/>
      <c r="C962" s="235"/>
      <c r="D962" s="235"/>
      <c r="E962" s="235"/>
      <c r="F962" s="235"/>
      <c r="G962" s="235"/>
    </row>
    <row r="963" customFormat="false" ht="15.75" hidden="false" customHeight="false" outlineLevel="0" collapsed="false">
      <c r="A963" s="235"/>
      <c r="B963" s="235"/>
      <c r="C963" s="235"/>
      <c r="D963" s="235"/>
      <c r="E963" s="235"/>
      <c r="F963" s="235"/>
      <c r="G963" s="235"/>
    </row>
    <row r="964" customFormat="false" ht="15.75" hidden="false" customHeight="false" outlineLevel="0" collapsed="false">
      <c r="A964" s="235"/>
      <c r="B964" s="235"/>
      <c r="C964" s="235"/>
      <c r="D964" s="235"/>
      <c r="E964" s="235"/>
      <c r="F964" s="235"/>
      <c r="G964" s="235"/>
    </row>
    <row r="965" customFormat="false" ht="15.75" hidden="false" customHeight="false" outlineLevel="0" collapsed="false">
      <c r="A965" s="235"/>
      <c r="B965" s="235"/>
      <c r="C965" s="235"/>
      <c r="D965" s="235"/>
      <c r="E965" s="235"/>
      <c r="F965" s="235"/>
      <c r="G965" s="235"/>
    </row>
    <row r="966" customFormat="false" ht="15.75" hidden="false" customHeight="false" outlineLevel="0" collapsed="false">
      <c r="A966" s="235"/>
      <c r="B966" s="235"/>
      <c r="C966" s="235"/>
      <c r="D966" s="235"/>
      <c r="E966" s="235"/>
      <c r="F966" s="235"/>
      <c r="G966" s="235"/>
    </row>
    <row r="967" customFormat="false" ht="15.75" hidden="false" customHeight="false" outlineLevel="0" collapsed="false">
      <c r="A967" s="235"/>
      <c r="B967" s="235"/>
      <c r="C967" s="235"/>
      <c r="D967" s="235"/>
      <c r="E967" s="235"/>
      <c r="F967" s="235"/>
      <c r="G967" s="235"/>
    </row>
    <row r="968" customFormat="false" ht="15.75" hidden="false" customHeight="false" outlineLevel="0" collapsed="false">
      <c r="A968" s="235"/>
      <c r="B968" s="235"/>
      <c r="C968" s="235"/>
      <c r="D968" s="235"/>
      <c r="E968" s="235"/>
      <c r="F968" s="235"/>
      <c r="G968" s="235"/>
    </row>
    <row r="969" customFormat="false" ht="15.75" hidden="false" customHeight="false" outlineLevel="0" collapsed="false">
      <c r="A969" s="235"/>
      <c r="B969" s="235"/>
      <c r="C969" s="235"/>
      <c r="D969" s="235"/>
      <c r="E969" s="235"/>
      <c r="F969" s="235"/>
      <c r="G969" s="235"/>
    </row>
    <row r="970" customFormat="false" ht="15.75" hidden="false" customHeight="false" outlineLevel="0" collapsed="false">
      <c r="A970" s="235"/>
      <c r="B970" s="235"/>
      <c r="C970" s="235"/>
      <c r="D970" s="235"/>
      <c r="E970" s="235"/>
      <c r="F970" s="235"/>
      <c r="G970" s="235"/>
    </row>
    <row r="971" customFormat="false" ht="15.75" hidden="false" customHeight="false" outlineLevel="0" collapsed="false">
      <c r="A971" s="235"/>
      <c r="B971" s="235"/>
      <c r="C971" s="235"/>
      <c r="D971" s="235"/>
      <c r="E971" s="235"/>
      <c r="F971" s="235"/>
      <c r="G971" s="235"/>
    </row>
    <row r="972" customFormat="false" ht="15.75" hidden="false" customHeight="false" outlineLevel="0" collapsed="false">
      <c r="A972" s="235"/>
      <c r="B972" s="235"/>
      <c r="C972" s="235"/>
      <c r="D972" s="235"/>
      <c r="E972" s="235"/>
      <c r="F972" s="235"/>
      <c r="G972" s="235"/>
    </row>
    <row r="973" customFormat="false" ht="15.75" hidden="false" customHeight="false" outlineLevel="0" collapsed="false">
      <c r="A973" s="235"/>
      <c r="B973" s="235"/>
      <c r="C973" s="235"/>
      <c r="D973" s="235"/>
      <c r="E973" s="235"/>
      <c r="F973" s="235"/>
      <c r="G973" s="235"/>
    </row>
    <row r="974" customFormat="false" ht="15.75" hidden="false" customHeight="false" outlineLevel="0" collapsed="false">
      <c r="A974" s="235"/>
      <c r="B974" s="235"/>
      <c r="C974" s="235"/>
      <c r="D974" s="235"/>
      <c r="E974" s="235"/>
      <c r="F974" s="235"/>
      <c r="G974" s="235"/>
    </row>
    <row r="975" customFormat="false" ht="15.75" hidden="false" customHeight="false" outlineLevel="0" collapsed="false">
      <c r="A975" s="235"/>
      <c r="B975" s="235"/>
      <c r="C975" s="235"/>
      <c r="D975" s="235"/>
      <c r="E975" s="235"/>
      <c r="F975" s="235"/>
      <c r="G975" s="235"/>
    </row>
    <row r="976" customFormat="false" ht="15.75" hidden="false" customHeight="false" outlineLevel="0" collapsed="false">
      <c r="A976" s="235"/>
      <c r="B976" s="235"/>
      <c r="C976" s="235"/>
      <c r="D976" s="235"/>
      <c r="E976" s="235"/>
      <c r="F976" s="235"/>
      <c r="G976" s="235"/>
    </row>
    <row r="977" customFormat="false" ht="15.75" hidden="false" customHeight="false" outlineLevel="0" collapsed="false">
      <c r="A977" s="235"/>
      <c r="B977" s="235"/>
      <c r="C977" s="235"/>
      <c r="D977" s="235"/>
      <c r="E977" s="235"/>
      <c r="F977" s="235"/>
      <c r="G977" s="235"/>
    </row>
    <row r="978" customFormat="false" ht="15.75" hidden="false" customHeight="false" outlineLevel="0" collapsed="false">
      <c r="A978" s="235"/>
      <c r="B978" s="235"/>
      <c r="C978" s="235"/>
      <c r="D978" s="235"/>
      <c r="E978" s="235"/>
      <c r="F978" s="235"/>
      <c r="G978" s="235"/>
    </row>
    <row r="979" customFormat="false" ht="15.75" hidden="false" customHeight="false" outlineLevel="0" collapsed="false">
      <c r="A979" s="235"/>
      <c r="B979" s="235"/>
      <c r="C979" s="235"/>
      <c r="D979" s="235"/>
      <c r="E979" s="235"/>
      <c r="F979" s="235"/>
      <c r="G979" s="235"/>
    </row>
    <row r="980" customFormat="false" ht="15.75" hidden="false" customHeight="false" outlineLevel="0" collapsed="false">
      <c r="A980" s="235"/>
      <c r="B980" s="235"/>
      <c r="C980" s="235"/>
      <c r="D980" s="235"/>
      <c r="E980" s="235"/>
      <c r="F980" s="235"/>
      <c r="G980" s="235"/>
    </row>
    <row r="981" customFormat="false" ht="15.75" hidden="false" customHeight="false" outlineLevel="0" collapsed="false">
      <c r="A981" s="235"/>
      <c r="B981" s="235"/>
      <c r="C981" s="235"/>
      <c r="D981" s="235"/>
      <c r="E981" s="235"/>
      <c r="F981" s="235"/>
      <c r="G981" s="235"/>
    </row>
    <row r="982" customFormat="false" ht="15.75" hidden="false" customHeight="false" outlineLevel="0" collapsed="false">
      <c r="A982" s="235"/>
      <c r="B982" s="235"/>
      <c r="C982" s="235"/>
      <c r="D982" s="235"/>
      <c r="E982" s="235"/>
      <c r="F982" s="235"/>
      <c r="G982" s="235"/>
    </row>
    <row r="983" customFormat="false" ht="15.75" hidden="false" customHeight="false" outlineLevel="0" collapsed="false">
      <c r="A983" s="235"/>
      <c r="B983" s="235"/>
      <c r="C983" s="235"/>
      <c r="D983" s="235"/>
      <c r="E983" s="235"/>
      <c r="F983" s="235"/>
      <c r="G983" s="235"/>
    </row>
    <row r="984" customFormat="false" ht="15.75" hidden="false" customHeight="false" outlineLevel="0" collapsed="false">
      <c r="A984" s="235"/>
      <c r="B984" s="235"/>
      <c r="C984" s="235"/>
      <c r="D984" s="235"/>
      <c r="E984" s="235"/>
      <c r="F984" s="235"/>
      <c r="G984" s="235"/>
    </row>
    <row r="985" customFormat="false" ht="15.75" hidden="false" customHeight="false" outlineLevel="0" collapsed="false">
      <c r="A985" s="235"/>
      <c r="B985" s="235"/>
      <c r="C985" s="235"/>
      <c r="D985" s="235"/>
      <c r="E985" s="235"/>
      <c r="F985" s="235"/>
      <c r="G985" s="235"/>
    </row>
    <row r="986" customFormat="false" ht="15.75" hidden="false" customHeight="false" outlineLevel="0" collapsed="false">
      <c r="A986" s="235"/>
      <c r="B986" s="235"/>
      <c r="C986" s="235"/>
      <c r="D986" s="235"/>
      <c r="E986" s="235"/>
      <c r="F986" s="235"/>
      <c r="G986" s="235"/>
    </row>
    <row r="987" customFormat="false" ht="15.75" hidden="false" customHeight="false" outlineLevel="0" collapsed="false">
      <c r="A987" s="235"/>
      <c r="B987" s="235"/>
      <c r="C987" s="235"/>
      <c r="D987" s="235"/>
      <c r="E987" s="235"/>
      <c r="F987" s="235"/>
      <c r="G987" s="235"/>
    </row>
    <row r="988" customFormat="false" ht="15.75" hidden="false" customHeight="false" outlineLevel="0" collapsed="false">
      <c r="A988" s="235"/>
      <c r="B988" s="235"/>
      <c r="C988" s="235"/>
      <c r="D988" s="235"/>
      <c r="E988" s="235"/>
      <c r="F988" s="235"/>
      <c r="G988" s="235"/>
    </row>
    <row r="989" customFormat="false" ht="15.75" hidden="false" customHeight="false" outlineLevel="0" collapsed="false">
      <c r="A989" s="235"/>
      <c r="B989" s="235"/>
      <c r="C989" s="235"/>
      <c r="D989" s="235"/>
      <c r="E989" s="235"/>
      <c r="F989" s="235"/>
      <c r="G989" s="235"/>
    </row>
    <row r="990" customFormat="false" ht="15.75" hidden="false" customHeight="false" outlineLevel="0" collapsed="false">
      <c r="A990" s="235"/>
      <c r="B990" s="235"/>
      <c r="C990" s="235"/>
      <c r="D990" s="235"/>
      <c r="E990" s="235"/>
      <c r="F990" s="235"/>
      <c r="G990" s="235"/>
    </row>
    <row r="991" customFormat="false" ht="15.75" hidden="false" customHeight="false" outlineLevel="0" collapsed="false">
      <c r="A991" s="235"/>
      <c r="B991" s="235"/>
      <c r="C991" s="235"/>
      <c r="D991" s="235"/>
      <c r="E991" s="235"/>
      <c r="F991" s="235"/>
      <c r="G991" s="235"/>
    </row>
    <row r="992" customFormat="false" ht="15.75" hidden="false" customHeight="false" outlineLevel="0" collapsed="false">
      <c r="A992" s="235"/>
      <c r="B992" s="235"/>
      <c r="C992" s="235"/>
      <c r="D992" s="235"/>
      <c r="E992" s="235"/>
      <c r="F992" s="235"/>
      <c r="G992" s="235"/>
    </row>
    <row r="993" customFormat="false" ht="15.75" hidden="false" customHeight="false" outlineLevel="0" collapsed="false">
      <c r="A993" s="235"/>
      <c r="B993" s="235"/>
      <c r="C993" s="235"/>
      <c r="D993" s="235"/>
      <c r="E993" s="235"/>
      <c r="F993" s="235"/>
      <c r="G993" s="235"/>
    </row>
    <row r="994" customFormat="false" ht="15.75" hidden="false" customHeight="false" outlineLevel="0" collapsed="false">
      <c r="A994" s="235"/>
      <c r="B994" s="235"/>
      <c r="C994" s="235"/>
      <c r="D994" s="235"/>
      <c r="E994" s="235"/>
      <c r="F994" s="235"/>
      <c r="G994" s="235"/>
    </row>
    <row r="995" customFormat="false" ht="15.75" hidden="false" customHeight="false" outlineLevel="0" collapsed="false">
      <c r="A995" s="235"/>
      <c r="B995" s="235"/>
      <c r="C995" s="235"/>
      <c r="D995" s="235"/>
      <c r="E995" s="235"/>
      <c r="F995" s="235"/>
      <c r="G995" s="235"/>
    </row>
    <row r="996" customFormat="false" ht="15.75" hidden="false" customHeight="false" outlineLevel="0" collapsed="false">
      <c r="A996" s="235"/>
      <c r="B996" s="235"/>
      <c r="C996" s="235"/>
      <c r="D996" s="235"/>
      <c r="E996" s="235"/>
      <c r="F996" s="235"/>
      <c r="G996" s="235"/>
    </row>
    <row r="997" customFormat="false" ht="15.75" hidden="false" customHeight="false" outlineLevel="0" collapsed="false">
      <c r="A997" s="235"/>
      <c r="B997" s="235"/>
      <c r="C997" s="235"/>
      <c r="D997" s="235"/>
      <c r="E997" s="235"/>
      <c r="F997" s="235"/>
      <c r="G997" s="235"/>
    </row>
    <row r="998" customFormat="false" ht="15.75" hidden="false" customHeight="false" outlineLevel="0" collapsed="false">
      <c r="A998" s="235"/>
      <c r="B998" s="235"/>
      <c r="C998" s="235"/>
      <c r="D998" s="235"/>
      <c r="E998" s="235"/>
      <c r="F998" s="235"/>
      <c r="G998" s="235"/>
    </row>
    <row r="999" customFormat="false" ht="15.75" hidden="false" customHeight="false" outlineLevel="0" collapsed="false">
      <c r="A999" s="235"/>
      <c r="B999" s="235"/>
      <c r="C999" s="235"/>
      <c r="D999" s="235"/>
      <c r="E999" s="235"/>
      <c r="F999" s="235"/>
      <c r="G999" s="235"/>
    </row>
    <row r="1000" customFormat="false" ht="15.75" hidden="false" customHeight="false" outlineLevel="0" collapsed="false">
      <c r="A1000" s="235"/>
      <c r="B1000" s="235"/>
      <c r="C1000" s="235"/>
      <c r="D1000" s="235"/>
      <c r="E1000" s="235"/>
      <c r="F1000" s="235"/>
      <c r="G1000" s="235"/>
    </row>
    <row r="1001" customFormat="false" ht="15.75" hidden="false" customHeight="false" outlineLevel="0" collapsed="false">
      <c r="A1001" s="235"/>
      <c r="B1001" s="235"/>
      <c r="C1001" s="235"/>
      <c r="D1001" s="235"/>
      <c r="E1001" s="235"/>
      <c r="F1001" s="235"/>
      <c r="G1001" s="235"/>
    </row>
    <row r="1002" customFormat="false" ht="15.75" hidden="false" customHeight="false" outlineLevel="0" collapsed="false">
      <c r="A1002" s="235"/>
      <c r="B1002" s="235"/>
      <c r="C1002" s="235"/>
      <c r="D1002" s="235"/>
      <c r="E1002" s="235"/>
      <c r="F1002" s="235"/>
      <c r="G1002" s="235"/>
    </row>
    <row r="1003" customFormat="false" ht="15.75" hidden="false" customHeight="false" outlineLevel="0" collapsed="false">
      <c r="A1003" s="235"/>
      <c r="B1003" s="235"/>
      <c r="C1003" s="235"/>
      <c r="D1003" s="235"/>
      <c r="E1003" s="235"/>
      <c r="F1003" s="235"/>
      <c r="G1003" s="235"/>
    </row>
    <row r="1004" customFormat="false" ht="15.75" hidden="false" customHeight="false" outlineLevel="0" collapsed="false">
      <c r="A1004" s="235"/>
      <c r="B1004" s="235"/>
      <c r="C1004" s="235"/>
      <c r="D1004" s="235"/>
      <c r="E1004" s="235"/>
      <c r="F1004" s="235"/>
      <c r="G1004" s="235"/>
    </row>
    <row r="1005" customFormat="false" ht="15.75" hidden="false" customHeight="false" outlineLevel="0" collapsed="false">
      <c r="A1005" s="235"/>
      <c r="B1005" s="235"/>
      <c r="C1005" s="235"/>
      <c r="D1005" s="235"/>
      <c r="E1005" s="235"/>
      <c r="F1005" s="235"/>
      <c r="G1005" s="235"/>
    </row>
    <row r="1006" customFormat="false" ht="15.75" hidden="false" customHeight="false" outlineLevel="0" collapsed="false">
      <c r="A1006" s="235"/>
      <c r="B1006" s="235"/>
      <c r="C1006" s="235"/>
      <c r="D1006" s="235"/>
      <c r="E1006" s="235"/>
      <c r="F1006" s="235"/>
      <c r="G1006" s="235"/>
    </row>
    <row r="1007" customFormat="false" ht="15.75" hidden="false" customHeight="false" outlineLevel="0" collapsed="false">
      <c r="A1007" s="235"/>
      <c r="B1007" s="235"/>
      <c r="C1007" s="235"/>
      <c r="D1007" s="235"/>
      <c r="E1007" s="235"/>
      <c r="F1007" s="235"/>
      <c r="G1007" s="235"/>
    </row>
    <row r="1008" customFormat="false" ht="15.75" hidden="false" customHeight="false" outlineLevel="0" collapsed="false">
      <c r="A1008" s="235"/>
      <c r="B1008" s="235"/>
      <c r="C1008" s="235"/>
      <c r="D1008" s="235"/>
      <c r="E1008" s="235"/>
      <c r="F1008" s="235"/>
      <c r="G1008" s="235"/>
    </row>
    <row r="1009" customFormat="false" ht="15.75" hidden="false" customHeight="false" outlineLevel="0" collapsed="false">
      <c r="A1009" s="235"/>
      <c r="B1009" s="235"/>
      <c r="C1009" s="235"/>
      <c r="D1009" s="235"/>
      <c r="E1009" s="235"/>
      <c r="F1009" s="235"/>
      <c r="G1009" s="235"/>
    </row>
    <row r="1010" customFormat="false" ht="15.75" hidden="false" customHeight="false" outlineLevel="0" collapsed="false">
      <c r="A1010" s="235"/>
      <c r="B1010" s="235"/>
      <c r="C1010" s="235"/>
      <c r="D1010" s="235"/>
      <c r="E1010" s="235"/>
      <c r="F1010" s="235"/>
      <c r="G1010" s="235"/>
    </row>
    <row r="1011" customFormat="false" ht="15.75" hidden="false" customHeight="false" outlineLevel="0" collapsed="false">
      <c r="A1011" s="235"/>
      <c r="B1011" s="235"/>
      <c r="C1011" s="235"/>
      <c r="D1011" s="235"/>
      <c r="E1011" s="235"/>
      <c r="F1011" s="235"/>
      <c r="G1011" s="235"/>
    </row>
    <row r="1012" customFormat="false" ht="15.75" hidden="false" customHeight="false" outlineLevel="0" collapsed="false">
      <c r="A1012" s="235"/>
      <c r="B1012" s="235"/>
      <c r="C1012" s="235"/>
      <c r="D1012" s="235"/>
      <c r="E1012" s="235"/>
      <c r="F1012" s="235"/>
      <c r="G1012" s="23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.63"/>
    <col collapsed="false" customWidth="true" hidden="false" outlineLevel="0" max="3" min="3" style="0" width="13.88"/>
    <col collapsed="false" customWidth="true" hidden="false" outlineLevel="0" max="4" min="4" style="0" width="20.76"/>
    <col collapsed="false" customWidth="true" hidden="false" outlineLevel="0" max="5" min="5" style="0" width="17.25"/>
  </cols>
  <sheetData>
    <row r="1" customFormat="false" ht="15.75" hidden="false" customHeight="false" outlineLevel="0" collapsed="false">
      <c r="A1" s="190" t="s">
        <v>841</v>
      </c>
      <c r="B1" s="51" t="s">
        <v>1148</v>
      </c>
      <c r="C1" s="51" t="s">
        <v>115</v>
      </c>
      <c r="D1" s="32" t="s">
        <v>844</v>
      </c>
      <c r="E1" s="51" t="s">
        <v>846</v>
      </c>
      <c r="F1" s="51" t="s">
        <v>343</v>
      </c>
    </row>
    <row r="2" customFormat="false" ht="15.75" hidden="false" customHeight="false" outlineLevel="0" collapsed="false">
      <c r="A2" s="208" t="n">
        <v>42686</v>
      </c>
      <c r="B2" s="55"/>
      <c r="C2" s="55" t="s">
        <v>869</v>
      </c>
      <c r="D2" s="5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24"/>
    <col collapsed="false" customWidth="true" hidden="false" outlineLevel="0" max="2" min="2" style="0" width="15.26"/>
    <col collapsed="false" customWidth="true" hidden="false" outlineLevel="0" max="3" min="3" style="0" width="13.37"/>
    <col collapsed="false" customWidth="true" hidden="false" outlineLevel="0" max="4" min="4" style="0" width="19.88"/>
    <col collapsed="false" customWidth="true" hidden="false" outlineLevel="0" max="5" min="5" style="0" width="15.88"/>
    <col collapsed="false" customWidth="true" hidden="false" outlineLevel="0" max="6" min="6" style="0" width="22.01"/>
    <col collapsed="false" customWidth="true" hidden="false" outlineLevel="0" max="7" min="7" style="0" width="24.13"/>
    <col collapsed="false" customWidth="true" hidden="false" outlineLevel="0" max="8" min="8" style="0" width="16.75"/>
    <col collapsed="false" customWidth="true" hidden="false" outlineLevel="0" max="9" min="9" style="0" width="43.74"/>
  </cols>
  <sheetData>
    <row r="1" customFormat="false" ht="15.75" hidden="false" customHeight="false" outlineLevel="0" collapsed="false">
      <c r="A1" s="51" t="s">
        <v>106</v>
      </c>
      <c r="B1" s="51" t="s">
        <v>1149</v>
      </c>
      <c r="C1" s="51" t="s">
        <v>620</v>
      </c>
      <c r="D1" s="51" t="s">
        <v>621</v>
      </c>
      <c r="E1" s="32" t="s">
        <v>622</v>
      </c>
      <c r="F1" s="32" t="s">
        <v>341</v>
      </c>
      <c r="G1" s="32" t="s">
        <v>623</v>
      </c>
      <c r="H1" s="51" t="s">
        <v>343</v>
      </c>
      <c r="I1" s="32" t="s">
        <v>624</v>
      </c>
      <c r="J1" s="55" t="s">
        <v>53</v>
      </c>
    </row>
    <row r="2" customFormat="false" ht="15.75" hidden="false" customHeight="false" outlineLevel="0" collapsed="false">
      <c r="A2" s="64" t="n">
        <v>42464</v>
      </c>
      <c r="B2" s="8" t="s">
        <v>626</v>
      </c>
      <c r="D2" s="92" t="n">
        <v>0.697916666666667</v>
      </c>
      <c r="E2" s="92" t="n">
        <v>0.697916666666667</v>
      </c>
      <c r="F2" s="55" t="s">
        <v>7</v>
      </c>
      <c r="G2" s="55" t="s">
        <v>7</v>
      </c>
      <c r="H2" s="57" t="n">
        <v>599000</v>
      </c>
      <c r="J2" s="0" t="n">
        <f aca="false">H2*12</f>
        <v>7188000</v>
      </c>
    </row>
    <row r="3" customFormat="false" ht="15.75" hidden="false" customHeight="false" outlineLevel="0" collapsed="false">
      <c r="A3" s="64" t="n">
        <v>42465</v>
      </c>
      <c r="B3" s="8" t="s">
        <v>626</v>
      </c>
      <c r="D3" s="92" t="n">
        <v>0.697916666666667</v>
      </c>
      <c r="E3" s="92" t="n">
        <v>0.697916666666667</v>
      </c>
      <c r="F3" s="55" t="s">
        <v>1150</v>
      </c>
      <c r="G3" s="55" t="s">
        <v>1150</v>
      </c>
      <c r="H3" s="57" t="n">
        <v>384000</v>
      </c>
      <c r="J3" s="0" t="n">
        <f aca="false">H3*12</f>
        <v>4608000</v>
      </c>
    </row>
    <row r="4" customFormat="false" ht="15.75" hidden="false" customHeight="false" outlineLevel="0" collapsed="false">
      <c r="A4" s="64" t="n">
        <v>42466</v>
      </c>
      <c r="B4" s="8" t="s">
        <v>626</v>
      </c>
      <c r="D4" s="92" t="n">
        <v>0.697916666666667</v>
      </c>
      <c r="E4" s="92" t="n">
        <v>0.697916666666667</v>
      </c>
      <c r="F4" s="55" t="s">
        <v>1151</v>
      </c>
      <c r="G4" s="55" t="s">
        <v>1151</v>
      </c>
      <c r="H4" s="57" t="n">
        <v>194000</v>
      </c>
      <c r="I4" s="55" t="s">
        <v>1152</v>
      </c>
      <c r="J4" s="0" t="n">
        <f aca="false">H4*12</f>
        <v>2328000</v>
      </c>
    </row>
    <row r="5" customFormat="false" ht="15.75" hidden="false" customHeight="false" outlineLevel="0" collapsed="false">
      <c r="A5" s="64" t="n">
        <v>42467</v>
      </c>
      <c r="B5" s="8" t="s">
        <v>703</v>
      </c>
      <c r="C5" s="55" t="s">
        <v>748</v>
      </c>
      <c r="D5" s="92" t="n">
        <v>0.697916666666667</v>
      </c>
      <c r="E5" s="92" t="n">
        <v>0.701388888888889</v>
      </c>
      <c r="F5" s="55" t="s">
        <v>1153</v>
      </c>
      <c r="G5" s="55" t="s">
        <v>1153</v>
      </c>
      <c r="H5" s="57" t="n">
        <v>404000</v>
      </c>
      <c r="I5" s="55" t="s">
        <v>1154</v>
      </c>
      <c r="J5" s="0" t="n">
        <f aca="false">H5*12</f>
        <v>4848000</v>
      </c>
    </row>
    <row r="6" customFormat="false" ht="15.75" hidden="false" customHeight="false" outlineLevel="0" collapsed="false">
      <c r="A6" s="64" t="n">
        <v>42468</v>
      </c>
      <c r="B6" s="8" t="s">
        <v>646</v>
      </c>
      <c r="D6" s="92" t="n">
        <v>0.697916666666667</v>
      </c>
      <c r="E6" s="55" t="s">
        <v>23</v>
      </c>
      <c r="F6" s="55" t="s">
        <v>23</v>
      </c>
      <c r="H6" s="55" t="n">
        <v>0</v>
      </c>
      <c r="I6" s="55" t="s">
        <v>1155</v>
      </c>
      <c r="J6" s="0" t="n">
        <f aca="false">H6*12</f>
        <v>0</v>
      </c>
    </row>
    <row r="7" customFormat="false" ht="15.75" hidden="false" customHeight="false" outlineLevel="0" collapsed="false">
      <c r="A7" s="64" t="n">
        <v>42471</v>
      </c>
      <c r="B7" s="8" t="s">
        <v>626</v>
      </c>
      <c r="D7" s="92" t="n">
        <v>0.697916666666667</v>
      </c>
      <c r="E7" s="92" t="n">
        <v>0.697916666666667</v>
      </c>
      <c r="F7" s="55" t="s">
        <v>1153</v>
      </c>
      <c r="G7" s="55" t="s">
        <v>1153</v>
      </c>
      <c r="H7" s="57" t="n">
        <v>563000</v>
      </c>
      <c r="J7" s="0" t="n">
        <f aca="false">H7*12</f>
        <v>6756000</v>
      </c>
    </row>
    <row r="8" customFormat="false" ht="15.75" hidden="false" customHeight="false" outlineLevel="0" collapsed="false">
      <c r="A8" s="64" t="n">
        <v>42472</v>
      </c>
      <c r="B8" s="8" t="s">
        <v>626</v>
      </c>
      <c r="D8" s="92" t="n">
        <v>0.697916666666667</v>
      </c>
      <c r="E8" s="92" t="n">
        <v>0.697916666666667</v>
      </c>
      <c r="F8" s="55" t="s">
        <v>1156</v>
      </c>
      <c r="G8" s="55" t="s">
        <v>1156</v>
      </c>
      <c r="H8" s="57" t="n">
        <v>610000</v>
      </c>
      <c r="J8" s="0" t="n">
        <f aca="false">H8*12</f>
        <v>7320000</v>
      </c>
    </row>
    <row r="9" customFormat="false" ht="15.75" hidden="false" customHeight="false" outlineLevel="0" collapsed="false">
      <c r="A9" s="64" t="n">
        <v>42473</v>
      </c>
      <c r="B9" s="8" t="s">
        <v>626</v>
      </c>
      <c r="D9" s="92" t="n">
        <v>0.697916666666667</v>
      </c>
      <c r="E9" s="92" t="n">
        <v>0.697916666666667</v>
      </c>
      <c r="F9" s="55" t="s">
        <v>436</v>
      </c>
      <c r="G9" s="55" t="s">
        <v>436</v>
      </c>
      <c r="H9" s="57" t="n">
        <v>783000</v>
      </c>
      <c r="J9" s="0" t="n">
        <f aca="false">H9*12</f>
        <v>9396000</v>
      </c>
    </row>
    <row r="10" customFormat="false" ht="15.75" hidden="false" customHeight="false" outlineLevel="0" collapsed="false">
      <c r="A10" s="64" t="n">
        <v>42474</v>
      </c>
      <c r="B10" s="8" t="s">
        <v>626</v>
      </c>
      <c r="D10" s="92" t="n">
        <v>0.697916666666667</v>
      </c>
      <c r="E10" s="92" t="n">
        <v>0.697916666666667</v>
      </c>
      <c r="F10" s="55" t="s">
        <v>1157</v>
      </c>
      <c r="G10" s="55" t="s">
        <v>1157</v>
      </c>
      <c r="H10" s="57" t="n">
        <v>1015000</v>
      </c>
      <c r="J10" s="0" t="n">
        <f aca="false">H10*12</f>
        <v>12180000</v>
      </c>
    </row>
    <row r="11" customFormat="false" ht="15.75" hidden="false" customHeight="false" outlineLevel="0" collapsed="false">
      <c r="A11" s="64" t="n">
        <v>42475</v>
      </c>
      <c r="B11" s="8" t="s">
        <v>626</v>
      </c>
      <c r="D11" s="92" t="n">
        <v>0.697916666666667</v>
      </c>
      <c r="E11" s="92" t="n">
        <v>0.697916666666667</v>
      </c>
      <c r="F11" s="55" t="s">
        <v>1151</v>
      </c>
      <c r="G11" s="55" t="s">
        <v>1151</v>
      </c>
      <c r="H11" s="57" t="n">
        <v>784000</v>
      </c>
      <c r="J11" s="0" t="n">
        <f aca="false">H11*12</f>
        <v>9408000</v>
      </c>
    </row>
    <row r="12" customFormat="false" ht="15.75" hidden="false" customHeight="false" outlineLevel="0" collapsed="false">
      <c r="A12" s="64" t="n">
        <v>42478</v>
      </c>
      <c r="B12" s="8" t="s">
        <v>626</v>
      </c>
      <c r="D12" s="92" t="n">
        <v>0.697916666666667</v>
      </c>
      <c r="E12" s="92" t="n">
        <v>0.697916666666667</v>
      </c>
      <c r="F12" s="55" t="s">
        <v>1153</v>
      </c>
      <c r="G12" s="55" t="s">
        <v>1153</v>
      </c>
      <c r="H12" s="57" t="n">
        <v>700000</v>
      </c>
      <c r="J12" s="0" t="n">
        <f aca="false">H12*12</f>
        <v>8400000</v>
      </c>
    </row>
    <row r="13" customFormat="false" ht="15.75" hidden="false" customHeight="false" outlineLevel="0" collapsed="false">
      <c r="A13" s="64" t="n">
        <v>42479</v>
      </c>
      <c r="B13" s="8" t="s">
        <v>646</v>
      </c>
      <c r="C13" s="55" t="s">
        <v>1158</v>
      </c>
      <c r="D13" s="92" t="n">
        <v>0.697916666666667</v>
      </c>
      <c r="E13" s="55" t="s">
        <v>23</v>
      </c>
      <c r="F13" s="55" t="s">
        <v>1157</v>
      </c>
      <c r="G13" s="55" t="s">
        <v>23</v>
      </c>
      <c r="H13" s="55" t="n">
        <v>0</v>
      </c>
      <c r="I13" s="55" t="s">
        <v>1159</v>
      </c>
      <c r="J13" s="0" t="n">
        <f aca="false">H13*12</f>
        <v>0</v>
      </c>
    </row>
    <row r="14" customFormat="false" ht="15.75" hidden="false" customHeight="false" outlineLevel="0" collapsed="false">
      <c r="A14" s="64" t="n">
        <v>42480</v>
      </c>
      <c r="B14" s="8" t="s">
        <v>626</v>
      </c>
      <c r="D14" s="92" t="n">
        <v>0.697916666666667</v>
      </c>
      <c r="E14" s="92" t="n">
        <v>0.697916666666667</v>
      </c>
      <c r="F14" s="55" t="s">
        <v>1151</v>
      </c>
      <c r="G14" s="55" t="s">
        <v>1151</v>
      </c>
      <c r="H14" s="57" t="n">
        <v>1042000</v>
      </c>
      <c r="J14" s="0" t="n">
        <f aca="false">H14*12</f>
        <v>12504000</v>
      </c>
    </row>
    <row r="15" customFormat="false" ht="15.75" hidden="false" customHeight="false" outlineLevel="0" collapsed="false">
      <c r="A15" s="64" t="n">
        <v>42481</v>
      </c>
      <c r="B15" s="8" t="s">
        <v>646</v>
      </c>
      <c r="D15" s="92" t="n">
        <v>0.697916666666667</v>
      </c>
      <c r="E15" s="55" t="s">
        <v>23</v>
      </c>
      <c r="F15" s="55" t="s">
        <v>23</v>
      </c>
      <c r="G15" s="55" t="s">
        <v>23</v>
      </c>
      <c r="H15" s="55" t="n">
        <v>0</v>
      </c>
      <c r="I15" s="55" t="s">
        <v>1160</v>
      </c>
      <c r="J15" s="0" t="n">
        <f aca="false">H15*12</f>
        <v>0</v>
      </c>
    </row>
    <row r="16" customFormat="false" ht="15.75" hidden="false" customHeight="false" outlineLevel="0" collapsed="false">
      <c r="A16" s="64" t="n">
        <v>42482</v>
      </c>
      <c r="B16" s="8" t="s">
        <v>626</v>
      </c>
      <c r="D16" s="92" t="n">
        <v>0.697916666666667</v>
      </c>
      <c r="E16" s="92" t="n">
        <v>0.697916666666667</v>
      </c>
      <c r="F16" s="55" t="s">
        <v>1156</v>
      </c>
      <c r="G16" s="55" t="s">
        <v>1156</v>
      </c>
      <c r="H16" s="57" t="n">
        <v>783000</v>
      </c>
      <c r="J16" s="0" t="n">
        <f aca="false">H16*12</f>
        <v>9396000</v>
      </c>
    </row>
    <row r="17" customFormat="false" ht="15.75" hidden="false" customHeight="false" outlineLevel="0" collapsed="false">
      <c r="A17" s="64" t="n">
        <v>42485</v>
      </c>
      <c r="B17" s="8" t="s">
        <v>626</v>
      </c>
      <c r="D17" s="92" t="n">
        <v>0.697916666666667</v>
      </c>
      <c r="E17" s="92" t="n">
        <v>0.697916666666667</v>
      </c>
      <c r="F17" s="55" t="s">
        <v>1157</v>
      </c>
      <c r="G17" s="55" t="s">
        <v>1157</v>
      </c>
      <c r="H17" s="57" t="n">
        <v>778000</v>
      </c>
      <c r="J17" s="0" t="n">
        <f aca="false">H17*12</f>
        <v>9336000</v>
      </c>
    </row>
    <row r="18" customFormat="false" ht="15.75" hidden="false" customHeight="false" outlineLevel="0" collapsed="false">
      <c r="A18" s="64" t="n">
        <v>42486</v>
      </c>
      <c r="B18" s="8" t="s">
        <v>626</v>
      </c>
      <c r="D18" s="92" t="n">
        <v>0.697916666666667</v>
      </c>
      <c r="E18" s="92" t="n">
        <v>0.697916666666667</v>
      </c>
      <c r="F18" s="55" t="s">
        <v>436</v>
      </c>
      <c r="G18" s="55" t="s">
        <v>436</v>
      </c>
      <c r="H18" s="57" t="n">
        <v>948000</v>
      </c>
      <c r="J18" s="0" t="n">
        <f aca="false">H18*12</f>
        <v>11376000</v>
      </c>
    </row>
    <row r="19" customFormat="false" ht="15.75" hidden="false" customHeight="false" outlineLevel="0" collapsed="false">
      <c r="A19" s="64" t="n">
        <v>42487</v>
      </c>
      <c r="B19" s="8" t="s">
        <v>626</v>
      </c>
      <c r="D19" s="92" t="n">
        <v>0.697916666666667</v>
      </c>
      <c r="E19" s="92" t="n">
        <v>0.697916666666667</v>
      </c>
      <c r="F19" s="55" t="s">
        <v>1156</v>
      </c>
      <c r="G19" s="55" t="s">
        <v>1156</v>
      </c>
      <c r="H19" s="57" t="n">
        <v>1698000</v>
      </c>
      <c r="J19" s="0" t="n">
        <f aca="false">H19*12</f>
        <v>20376000</v>
      </c>
    </row>
    <row r="20" customFormat="false" ht="15.75" hidden="false" customHeight="false" outlineLevel="0" collapsed="false">
      <c r="A20" s="64" t="n">
        <v>42488</v>
      </c>
      <c r="B20" s="8" t="s">
        <v>626</v>
      </c>
      <c r="D20" s="92" t="n">
        <v>0.697916666666667</v>
      </c>
      <c r="E20" s="92" t="n">
        <v>0.697916666666667</v>
      </c>
      <c r="F20" s="55" t="s">
        <v>1153</v>
      </c>
      <c r="G20" s="55" t="s">
        <v>1153</v>
      </c>
      <c r="H20" s="57" t="n">
        <v>502000</v>
      </c>
      <c r="J20" s="0" t="n">
        <f aca="false">H20*12</f>
        <v>6024000</v>
      </c>
    </row>
    <row r="21" customFormat="false" ht="15.75" hidden="false" customHeight="false" outlineLevel="0" collapsed="false">
      <c r="A21" s="64" t="n">
        <v>42489</v>
      </c>
      <c r="B21" s="8" t="s">
        <v>626</v>
      </c>
      <c r="D21" s="92" t="n">
        <v>0.697916666666667</v>
      </c>
      <c r="E21" s="92" t="n">
        <v>0.697916666666667</v>
      </c>
      <c r="F21" s="55" t="s">
        <v>1151</v>
      </c>
      <c r="G21" s="55" t="s">
        <v>1151</v>
      </c>
      <c r="H21" s="57" t="n">
        <v>563000</v>
      </c>
      <c r="J21" s="0" t="n">
        <f aca="false">H21*12</f>
        <v>6756000</v>
      </c>
    </row>
    <row r="22" customFormat="false" ht="15.75" hidden="false" customHeight="false" outlineLevel="0" collapsed="false">
      <c r="A22" s="64" t="n">
        <v>42492</v>
      </c>
      <c r="B22" s="8" t="s">
        <v>626</v>
      </c>
      <c r="D22" s="92" t="n">
        <v>0.697916666666667</v>
      </c>
      <c r="E22" s="92" t="n">
        <v>0.697916666666667</v>
      </c>
      <c r="F22" s="55" t="s">
        <v>1161</v>
      </c>
      <c r="G22" s="55" t="s">
        <v>1161</v>
      </c>
      <c r="H22" s="57" t="n">
        <v>804000</v>
      </c>
      <c r="J22" s="0" t="n">
        <f aca="false">H22*12</f>
        <v>9648000</v>
      </c>
    </row>
    <row r="23" customFormat="false" ht="15.75" hidden="false" customHeight="false" outlineLevel="0" collapsed="false">
      <c r="A23" s="64" t="n">
        <v>42493</v>
      </c>
      <c r="B23" s="8" t="s">
        <v>626</v>
      </c>
      <c r="D23" s="92" t="n">
        <v>0.697916666666667</v>
      </c>
      <c r="E23" s="92" t="n">
        <v>0.692361111111111</v>
      </c>
      <c r="F23" s="55" t="s">
        <v>1151</v>
      </c>
      <c r="G23" s="55" t="s">
        <v>1151</v>
      </c>
      <c r="H23" s="57" t="n">
        <v>653000</v>
      </c>
      <c r="I23" s="55" t="s">
        <v>1162</v>
      </c>
      <c r="J23" s="0" t="n">
        <f aca="false">H23*12</f>
        <v>7836000</v>
      </c>
    </row>
    <row r="24" customFormat="false" ht="15.75" hidden="false" customHeight="false" outlineLevel="0" collapsed="false">
      <c r="A24" s="64" t="n">
        <v>42494</v>
      </c>
      <c r="B24" s="8" t="s">
        <v>626</v>
      </c>
      <c r="D24" s="92" t="n">
        <v>0.697916666666667</v>
      </c>
      <c r="E24" s="92" t="n">
        <v>0.697916666666667</v>
      </c>
      <c r="F24" s="55" t="s">
        <v>1163</v>
      </c>
      <c r="G24" s="55" t="s">
        <v>1163</v>
      </c>
      <c r="H24" s="57" t="n">
        <v>1276000</v>
      </c>
      <c r="J24" s="0" t="n">
        <f aca="false">H24*12</f>
        <v>15312000</v>
      </c>
    </row>
    <row r="25" customFormat="false" ht="15.75" hidden="false" customHeight="false" outlineLevel="0" collapsed="false">
      <c r="A25" s="64" t="n">
        <v>42495</v>
      </c>
      <c r="B25" s="8" t="s">
        <v>626</v>
      </c>
      <c r="D25" s="92" t="n">
        <v>0.697916666666667</v>
      </c>
      <c r="E25" s="92" t="n">
        <v>0.694444444444444</v>
      </c>
      <c r="F25" s="55" t="s">
        <v>1164</v>
      </c>
      <c r="G25" s="55" t="s">
        <v>1164</v>
      </c>
      <c r="H25" s="57" t="n">
        <v>1102000</v>
      </c>
      <c r="J25" s="0" t="n">
        <f aca="false">H25*12</f>
        <v>13224000</v>
      </c>
    </row>
    <row r="26" customFormat="false" ht="15.75" hidden="false" customHeight="false" outlineLevel="0" collapsed="false">
      <c r="A26" s="64" t="n">
        <v>42496</v>
      </c>
      <c r="B26" s="8" t="s">
        <v>626</v>
      </c>
      <c r="D26" s="92" t="n">
        <v>0.697916666666667</v>
      </c>
      <c r="E26" s="92" t="n">
        <v>0.697916666666667</v>
      </c>
      <c r="F26" s="55" t="s">
        <v>1165</v>
      </c>
      <c r="G26" s="55" t="s">
        <v>1165</v>
      </c>
      <c r="H26" s="57" t="n">
        <v>778000</v>
      </c>
      <c r="J26" s="0" t="n">
        <f aca="false">H26*12</f>
        <v>9336000</v>
      </c>
    </row>
    <row r="27" customFormat="false" ht="15.75" hidden="false" customHeight="false" outlineLevel="0" collapsed="false">
      <c r="A27" s="64" t="n">
        <v>42499</v>
      </c>
      <c r="B27" s="8" t="s">
        <v>626</v>
      </c>
      <c r="D27" s="92" t="n">
        <v>0.697916666666667</v>
      </c>
      <c r="E27" s="92" t="n">
        <v>0.697916666666667</v>
      </c>
      <c r="F27" s="55" t="s">
        <v>1161</v>
      </c>
      <c r="G27" s="55" t="s">
        <v>1161</v>
      </c>
      <c r="H27" s="57" t="n">
        <v>879000</v>
      </c>
      <c r="J27" s="0" t="n">
        <f aca="false">H27*12</f>
        <v>10548000</v>
      </c>
    </row>
    <row r="28" customFormat="false" ht="15.75" hidden="false" customHeight="false" outlineLevel="0" collapsed="false">
      <c r="A28" s="64" t="n">
        <v>42500</v>
      </c>
      <c r="B28" s="8" t="s">
        <v>626</v>
      </c>
      <c r="D28" s="92" t="n">
        <v>0.697916666666667</v>
      </c>
      <c r="E28" s="92" t="n">
        <v>0.697916666666667</v>
      </c>
      <c r="F28" s="55" t="s">
        <v>1164</v>
      </c>
      <c r="G28" s="55" t="s">
        <v>1164</v>
      </c>
      <c r="H28" s="57" t="n">
        <v>740000</v>
      </c>
      <c r="J28" s="0" t="n">
        <f aca="false">H28*12</f>
        <v>8880000</v>
      </c>
    </row>
    <row r="29" customFormat="false" ht="15.75" hidden="false" customHeight="false" outlineLevel="0" collapsed="false">
      <c r="A29" s="64" t="n">
        <v>42501</v>
      </c>
      <c r="B29" s="8" t="s">
        <v>626</v>
      </c>
      <c r="D29" s="92" t="n">
        <v>0.697916666666667</v>
      </c>
      <c r="E29" s="92" t="n">
        <v>0.696527777777778</v>
      </c>
      <c r="F29" s="55" t="s">
        <v>1156</v>
      </c>
      <c r="G29" s="55" t="s">
        <v>1156</v>
      </c>
      <c r="H29" s="57" t="n">
        <v>622000</v>
      </c>
      <c r="J29" s="0" t="n">
        <f aca="false">H29*12</f>
        <v>7464000</v>
      </c>
    </row>
    <row r="30" customFormat="false" ht="15.75" hidden="false" customHeight="false" outlineLevel="0" collapsed="false">
      <c r="A30" s="64" t="n">
        <v>42502</v>
      </c>
      <c r="B30" s="8" t="s">
        <v>626</v>
      </c>
      <c r="D30" s="92" t="n">
        <v>0.697916666666667</v>
      </c>
      <c r="E30" s="92" t="n">
        <v>0.697916666666667</v>
      </c>
      <c r="F30" s="55" t="s">
        <v>1163</v>
      </c>
      <c r="G30" s="55" t="s">
        <v>1163</v>
      </c>
      <c r="H30" s="57" t="n">
        <v>686000</v>
      </c>
      <c r="J30" s="0" t="n">
        <f aca="false">H30*12</f>
        <v>8232000</v>
      </c>
    </row>
    <row r="31" customFormat="false" ht="15.75" hidden="false" customHeight="false" outlineLevel="0" collapsed="false">
      <c r="A31" s="64" t="n">
        <v>42503</v>
      </c>
      <c r="B31" s="8" t="s">
        <v>626</v>
      </c>
      <c r="D31" s="92" t="n">
        <v>0.697916666666667</v>
      </c>
      <c r="E31" s="92" t="n">
        <v>0.697916666666667</v>
      </c>
      <c r="F31" s="55" t="s">
        <v>1151</v>
      </c>
      <c r="G31" s="55" t="s">
        <v>1151</v>
      </c>
      <c r="H31" s="57" t="n">
        <v>775000</v>
      </c>
      <c r="J31" s="0" t="n">
        <f aca="false">H31*12</f>
        <v>9300000</v>
      </c>
    </row>
    <row r="32" customFormat="false" ht="15.75" hidden="false" customHeight="false" outlineLevel="0" collapsed="false">
      <c r="A32" s="64" t="n">
        <v>42506</v>
      </c>
      <c r="B32" s="8" t="s">
        <v>626</v>
      </c>
      <c r="D32" s="92" t="n">
        <v>0.697916666666667</v>
      </c>
      <c r="E32" s="92" t="n">
        <v>0.697916666666667</v>
      </c>
      <c r="F32" s="55" t="s">
        <v>1161</v>
      </c>
      <c r="G32" s="55" t="s">
        <v>1161</v>
      </c>
      <c r="H32" s="57" t="n">
        <v>555000</v>
      </c>
      <c r="J32" s="0" t="n">
        <f aca="false">H32*12</f>
        <v>6660000</v>
      </c>
    </row>
    <row r="33" customFormat="false" ht="15.75" hidden="false" customHeight="false" outlineLevel="0" collapsed="false">
      <c r="A33" s="64" t="n">
        <v>42507</v>
      </c>
      <c r="B33" s="8" t="s">
        <v>626</v>
      </c>
      <c r="D33" s="92" t="n">
        <v>0.697916666666667</v>
      </c>
      <c r="E33" s="92" t="n">
        <v>0.697916666666667</v>
      </c>
      <c r="F33" s="55" t="s">
        <v>1156</v>
      </c>
      <c r="G33" s="55" t="s">
        <v>1156</v>
      </c>
      <c r="H33" s="57" t="n">
        <v>795000</v>
      </c>
      <c r="J33" s="0" t="n">
        <f aca="false">H33*12</f>
        <v>9540000</v>
      </c>
    </row>
    <row r="34" customFormat="false" ht="15.75" hidden="false" customHeight="false" outlineLevel="0" collapsed="false">
      <c r="A34" s="64" t="n">
        <v>42508</v>
      </c>
      <c r="B34" s="8" t="s">
        <v>626</v>
      </c>
      <c r="D34" s="92" t="n">
        <v>0.697916666666667</v>
      </c>
      <c r="E34" s="92" t="n">
        <v>0.697916666666667</v>
      </c>
      <c r="F34" s="55" t="s">
        <v>1164</v>
      </c>
      <c r="G34" s="55" t="s">
        <v>1164</v>
      </c>
      <c r="H34" s="57" t="n">
        <v>555000</v>
      </c>
      <c r="J34" s="0" t="n">
        <f aca="false">H34*12</f>
        <v>6660000</v>
      </c>
    </row>
    <row r="35" customFormat="false" ht="15.75" hidden="false" customHeight="false" outlineLevel="0" collapsed="false">
      <c r="A35" s="64" t="n">
        <v>42509</v>
      </c>
      <c r="B35" s="8" t="s">
        <v>626</v>
      </c>
      <c r="D35" s="92" t="n">
        <v>0.697916666666667</v>
      </c>
      <c r="E35" s="92" t="n">
        <v>0.697916666666667</v>
      </c>
      <c r="F35" s="55" t="s">
        <v>1151</v>
      </c>
      <c r="G35" s="55" t="s">
        <v>1151</v>
      </c>
      <c r="H35" s="57" t="n">
        <v>857000</v>
      </c>
      <c r="J35" s="0" t="n">
        <f aca="false">H35*12</f>
        <v>10284000</v>
      </c>
    </row>
    <row r="36" customFormat="false" ht="15.75" hidden="false" customHeight="false" outlineLevel="0" collapsed="false">
      <c r="A36" s="64" t="n">
        <v>42510</v>
      </c>
      <c r="B36" s="8" t="s">
        <v>626</v>
      </c>
      <c r="D36" s="92" t="n">
        <v>0.697916666666667</v>
      </c>
      <c r="E36" s="92" t="n">
        <v>0.697916666666667</v>
      </c>
      <c r="F36" s="55" t="s">
        <v>1163</v>
      </c>
      <c r="G36" s="55" t="s">
        <v>1163</v>
      </c>
      <c r="H36" s="57" t="n">
        <v>532000</v>
      </c>
      <c r="J36" s="0" t="n">
        <f aca="false">H36*12</f>
        <v>6384000</v>
      </c>
    </row>
    <row r="37" customFormat="false" ht="15.75" hidden="false" customHeight="false" outlineLevel="0" collapsed="false">
      <c r="A37" s="64" t="n">
        <v>42513</v>
      </c>
      <c r="B37" s="8" t="s">
        <v>626</v>
      </c>
      <c r="D37" s="92" t="n">
        <v>0.697916666666667</v>
      </c>
      <c r="E37" s="92" t="n">
        <v>0.697916666666667</v>
      </c>
      <c r="F37" s="55" t="s">
        <v>1166</v>
      </c>
      <c r="G37" s="55" t="s">
        <v>1166</v>
      </c>
      <c r="H37" s="57" t="n">
        <v>533000</v>
      </c>
      <c r="J37" s="0" t="n">
        <f aca="false">H37*12</f>
        <v>6396000</v>
      </c>
    </row>
    <row r="38" customFormat="false" ht="15.75" hidden="false" customHeight="false" outlineLevel="0" collapsed="false">
      <c r="A38" s="64" t="n">
        <v>42514</v>
      </c>
      <c r="B38" s="8" t="s">
        <v>626</v>
      </c>
      <c r="D38" s="92" t="n">
        <v>0.697916666666667</v>
      </c>
      <c r="E38" s="92" t="n">
        <v>0.697916666666667</v>
      </c>
      <c r="F38" s="55" t="s">
        <v>1167</v>
      </c>
      <c r="G38" s="55" t="s">
        <v>1167</v>
      </c>
      <c r="H38" s="57" t="n">
        <v>1030000</v>
      </c>
      <c r="J38" s="0" t="n">
        <f aca="false">H38*12</f>
        <v>12360000</v>
      </c>
    </row>
    <row r="39" customFormat="false" ht="15.75" hidden="false" customHeight="false" outlineLevel="0" collapsed="false">
      <c r="A39" s="64" t="n">
        <v>42515</v>
      </c>
      <c r="B39" s="8" t="s">
        <v>626</v>
      </c>
      <c r="D39" s="92" t="n">
        <v>0.697916666666667</v>
      </c>
      <c r="E39" s="92" t="n">
        <v>0.697916666666667</v>
      </c>
      <c r="F39" s="55" t="s">
        <v>1168</v>
      </c>
      <c r="G39" s="55" t="s">
        <v>1168</v>
      </c>
      <c r="H39" s="57" t="n">
        <v>838000</v>
      </c>
      <c r="J39" s="0" t="n">
        <f aca="false">H39*12</f>
        <v>10056000</v>
      </c>
    </row>
    <row r="40" customFormat="false" ht="15.75" hidden="false" customHeight="false" outlineLevel="0" collapsed="false">
      <c r="A40" s="64" t="n">
        <v>42516</v>
      </c>
      <c r="B40" s="8" t="s">
        <v>626</v>
      </c>
      <c r="D40" s="92" t="n">
        <v>0.697916666666667</v>
      </c>
      <c r="E40" s="92" t="n">
        <v>0.697916666666667</v>
      </c>
      <c r="F40" s="55" t="s">
        <v>436</v>
      </c>
      <c r="G40" s="55" t="s">
        <v>436</v>
      </c>
      <c r="H40" s="57" t="n">
        <v>851000</v>
      </c>
      <c r="J40" s="0" t="n">
        <f aca="false">H40*12</f>
        <v>10212000</v>
      </c>
    </row>
    <row r="41" customFormat="false" ht="15.75" hidden="false" customHeight="false" outlineLevel="0" collapsed="false">
      <c r="A41" s="64" t="n">
        <v>42517</v>
      </c>
      <c r="B41" s="8" t="s">
        <v>626</v>
      </c>
      <c r="D41" s="92" t="n">
        <v>0.697916666666667</v>
      </c>
      <c r="E41" s="92" t="n">
        <v>0.697916666666667</v>
      </c>
      <c r="F41" s="55" t="s">
        <v>1169</v>
      </c>
      <c r="G41" s="55" t="s">
        <v>1169</v>
      </c>
      <c r="H41" s="57" t="n">
        <v>416000</v>
      </c>
      <c r="J41" s="0" t="n">
        <f aca="false">H41*12</f>
        <v>4992000</v>
      </c>
    </row>
    <row r="42" customFormat="false" ht="15.75" hidden="false" customHeight="false" outlineLevel="0" collapsed="false">
      <c r="A42" s="64" t="n">
        <v>42520</v>
      </c>
      <c r="B42" s="8" t="s">
        <v>626</v>
      </c>
      <c r="D42" s="92" t="n">
        <v>0.697916666666667</v>
      </c>
      <c r="E42" s="92" t="n">
        <v>0.697916666666667</v>
      </c>
      <c r="F42" s="55" t="s">
        <v>1168</v>
      </c>
      <c r="G42" s="55" t="s">
        <v>1168</v>
      </c>
      <c r="H42" s="57" t="n">
        <v>476000</v>
      </c>
      <c r="J42" s="0" t="n">
        <f aca="false">H42*12</f>
        <v>5712000</v>
      </c>
    </row>
    <row r="43" customFormat="false" ht="15.75" hidden="false" customHeight="false" outlineLevel="0" collapsed="false">
      <c r="A43" s="64" t="n">
        <v>42521</v>
      </c>
      <c r="B43" s="8" t="s">
        <v>626</v>
      </c>
      <c r="D43" s="92" t="n">
        <v>0.697916666666667</v>
      </c>
      <c r="E43" s="92" t="n">
        <v>0.697916666666667</v>
      </c>
      <c r="F43" s="55" t="s">
        <v>1170</v>
      </c>
      <c r="G43" s="55" t="s">
        <v>1170</v>
      </c>
      <c r="H43" s="57" t="n">
        <v>704000</v>
      </c>
      <c r="J43" s="0" t="n">
        <f aca="false">H43*12</f>
        <v>8448000</v>
      </c>
    </row>
    <row r="44" customFormat="false" ht="15.75" hidden="false" customHeight="false" outlineLevel="0" collapsed="false">
      <c r="A44" s="64" t="n">
        <v>42522</v>
      </c>
      <c r="B44" s="8" t="s">
        <v>626</v>
      </c>
      <c r="D44" s="92" t="n">
        <v>0.697916666666667</v>
      </c>
      <c r="E44" s="92" t="n">
        <v>0.697916666666667</v>
      </c>
      <c r="F44" s="55" t="s">
        <v>1171</v>
      </c>
      <c r="G44" s="55" t="s">
        <v>1171</v>
      </c>
      <c r="H44" s="57" t="n">
        <v>557000</v>
      </c>
      <c r="J44" s="0" t="n">
        <f aca="false">H44*12</f>
        <v>6684000</v>
      </c>
    </row>
    <row r="45" customFormat="false" ht="15.75" hidden="false" customHeight="false" outlineLevel="0" collapsed="false">
      <c r="A45" s="64" t="n">
        <v>42523</v>
      </c>
      <c r="B45" s="8" t="s">
        <v>626</v>
      </c>
      <c r="D45" s="92" t="n">
        <v>0.697916666666667</v>
      </c>
      <c r="E45" s="92" t="n">
        <v>0.697916666666667</v>
      </c>
      <c r="F45" s="55" t="s">
        <v>1163</v>
      </c>
      <c r="G45" s="55" t="s">
        <v>1163</v>
      </c>
      <c r="H45" s="57" t="n">
        <v>521000</v>
      </c>
      <c r="J45" s="0" t="n">
        <f aca="false">H45*12</f>
        <v>6252000</v>
      </c>
    </row>
    <row r="46" customFormat="false" ht="15.75" hidden="false" customHeight="false" outlineLevel="0" collapsed="false">
      <c r="A46" s="64" t="n">
        <v>42524</v>
      </c>
      <c r="B46" s="8" t="s">
        <v>626</v>
      </c>
      <c r="D46" s="92" t="n">
        <v>0.697916666666667</v>
      </c>
      <c r="E46" s="92" t="n">
        <v>0.697916666666667</v>
      </c>
      <c r="F46" s="55" t="s">
        <v>1166</v>
      </c>
      <c r="G46" s="55" t="s">
        <v>1166</v>
      </c>
      <c r="H46" s="57" t="n">
        <v>513000</v>
      </c>
      <c r="J46" s="0" t="n">
        <f aca="false">H46*12</f>
        <v>6156000</v>
      </c>
    </row>
    <row r="47" customFormat="false" ht="15.75" hidden="false" customHeight="false" outlineLevel="0" collapsed="false">
      <c r="A47" s="64" t="n">
        <v>42527</v>
      </c>
      <c r="B47" s="8" t="s">
        <v>626</v>
      </c>
      <c r="D47" s="92" t="n">
        <v>0.697916666666667</v>
      </c>
      <c r="E47" s="92" t="n">
        <v>0.697916666666667</v>
      </c>
      <c r="F47" s="55" t="s">
        <v>1151</v>
      </c>
      <c r="G47" s="55" t="s">
        <v>1151</v>
      </c>
      <c r="H47" s="57" t="n">
        <v>691000</v>
      </c>
      <c r="J47" s="0" t="n">
        <f aca="false">H47*12</f>
        <v>8292000</v>
      </c>
    </row>
    <row r="48" customFormat="false" ht="15.75" hidden="false" customHeight="false" outlineLevel="0" collapsed="false">
      <c r="A48" s="64" t="n">
        <v>42528</v>
      </c>
      <c r="B48" s="8" t="s">
        <v>626</v>
      </c>
      <c r="D48" s="92" t="n">
        <v>0.697916666666667</v>
      </c>
      <c r="E48" s="92" t="n">
        <v>0.697916666666667</v>
      </c>
      <c r="F48" s="55" t="s">
        <v>1156</v>
      </c>
      <c r="G48" s="55" t="s">
        <v>1156</v>
      </c>
      <c r="J48" s="0" t="n">
        <f aca="false">H48*12</f>
        <v>0</v>
      </c>
    </row>
    <row r="49" customFormat="false" ht="15.75" hidden="false" customHeight="false" outlineLevel="0" collapsed="false">
      <c r="A49" s="64" t="n">
        <v>42529</v>
      </c>
      <c r="B49" s="8" t="s">
        <v>646</v>
      </c>
      <c r="D49" s="92" t="n">
        <v>0.697916666666667</v>
      </c>
      <c r="E49" s="55" t="s">
        <v>23</v>
      </c>
      <c r="F49" s="55" t="s">
        <v>1169</v>
      </c>
      <c r="G49" s="55" t="s">
        <v>23</v>
      </c>
      <c r="H49" s="55" t="n">
        <v>0</v>
      </c>
      <c r="I49" s="8" t="s">
        <v>759</v>
      </c>
      <c r="J49" s="0" t="n">
        <f aca="false">H49*12</f>
        <v>0</v>
      </c>
    </row>
    <row r="50" customFormat="false" ht="15.75" hidden="false" customHeight="false" outlineLevel="0" collapsed="false">
      <c r="A50" s="64" t="n">
        <v>42530</v>
      </c>
      <c r="B50" s="8" t="s">
        <v>626</v>
      </c>
      <c r="D50" s="92" t="n">
        <v>0.697916666666667</v>
      </c>
      <c r="E50" s="92" t="n">
        <v>0.697916666666667</v>
      </c>
      <c r="F50" s="55" t="s">
        <v>1161</v>
      </c>
      <c r="G50" s="55" t="s">
        <v>1161</v>
      </c>
      <c r="H50" s="57" t="n">
        <v>1157000</v>
      </c>
      <c r="J50" s="0" t="n">
        <f aca="false">H50*12</f>
        <v>13884000</v>
      </c>
    </row>
    <row r="51" customFormat="false" ht="15.75" hidden="false" customHeight="false" outlineLevel="0" collapsed="false">
      <c r="A51" s="64" t="n">
        <v>42531</v>
      </c>
      <c r="B51" s="8" t="s">
        <v>626</v>
      </c>
      <c r="D51" s="92" t="n">
        <v>0.697916666666667</v>
      </c>
      <c r="E51" s="92" t="n">
        <v>0.697916666666667</v>
      </c>
      <c r="F51" s="55" t="s">
        <v>1168</v>
      </c>
      <c r="G51" s="55" t="s">
        <v>1166</v>
      </c>
      <c r="H51" s="57" t="n">
        <v>658000</v>
      </c>
      <c r="J51" s="0" t="n">
        <f aca="false">H51*12</f>
        <v>7896000</v>
      </c>
    </row>
    <row r="52" customFormat="false" ht="15.75" hidden="false" customHeight="false" outlineLevel="0" collapsed="false">
      <c r="A52" s="64" t="n">
        <v>42534</v>
      </c>
      <c r="B52" s="8" t="s">
        <v>626</v>
      </c>
      <c r="D52" s="92" t="n">
        <v>0.697916666666667</v>
      </c>
      <c r="E52" s="92" t="n">
        <v>0.697916666666667</v>
      </c>
      <c r="F52" s="55" t="s">
        <v>1167</v>
      </c>
      <c r="G52" s="55" t="s">
        <v>1167</v>
      </c>
      <c r="H52" s="57" t="n">
        <v>622000</v>
      </c>
      <c r="J52" s="0" t="n">
        <f aca="false">H52*12</f>
        <v>7464000</v>
      </c>
    </row>
    <row r="53" customFormat="false" ht="15.75" hidden="false" customHeight="false" outlineLevel="0" collapsed="false">
      <c r="A53" s="64" t="n">
        <v>42535</v>
      </c>
      <c r="B53" s="8" t="s">
        <v>626</v>
      </c>
      <c r="D53" s="92" t="n">
        <v>0.697916666666667</v>
      </c>
      <c r="E53" s="92" t="n">
        <v>0.697916666666667</v>
      </c>
      <c r="F53" s="55" t="s">
        <v>1171</v>
      </c>
      <c r="G53" s="55" t="s">
        <v>1171</v>
      </c>
      <c r="H53" s="57" t="n">
        <v>974000</v>
      </c>
      <c r="J53" s="0" t="n">
        <f aca="false">H53*12</f>
        <v>11688000</v>
      </c>
    </row>
    <row r="54" customFormat="false" ht="15.75" hidden="false" customHeight="false" outlineLevel="0" collapsed="false">
      <c r="A54" s="64" t="n">
        <v>42536</v>
      </c>
      <c r="B54" s="8" t="s">
        <v>626</v>
      </c>
      <c r="D54" s="92" t="n">
        <v>0.697916666666667</v>
      </c>
      <c r="E54" s="92" t="n">
        <v>0.697916666666667</v>
      </c>
      <c r="F54" s="55" t="s">
        <v>436</v>
      </c>
      <c r="G54" s="55" t="s">
        <v>436</v>
      </c>
      <c r="H54" s="57" t="n">
        <v>654000</v>
      </c>
      <c r="J54" s="0" t="n">
        <f aca="false">H54*12</f>
        <v>7848000</v>
      </c>
    </row>
    <row r="55" customFormat="false" ht="15.75" hidden="false" customHeight="false" outlineLevel="0" collapsed="false">
      <c r="A55" s="64" t="n">
        <v>42537</v>
      </c>
      <c r="B55" s="8" t="s">
        <v>626</v>
      </c>
      <c r="D55" s="92" t="n">
        <v>0.697916666666667</v>
      </c>
      <c r="E55" s="92" t="n">
        <v>0.697916666666667</v>
      </c>
      <c r="F55" s="55" t="s">
        <v>1151</v>
      </c>
      <c r="G55" s="55" t="s">
        <v>1151</v>
      </c>
      <c r="H55" s="57" t="n">
        <v>623000</v>
      </c>
      <c r="J55" s="0" t="n">
        <f aca="false">H55*12</f>
        <v>7476000</v>
      </c>
    </row>
    <row r="56" customFormat="false" ht="15.75" hidden="false" customHeight="false" outlineLevel="0" collapsed="false">
      <c r="A56" s="64" t="n">
        <v>42538</v>
      </c>
      <c r="B56" s="8" t="s">
        <v>626</v>
      </c>
      <c r="D56" s="92" t="n">
        <v>0.697916666666667</v>
      </c>
      <c r="E56" s="92" t="n">
        <v>0.697916666666667</v>
      </c>
      <c r="F56" s="55" t="s">
        <v>1163</v>
      </c>
      <c r="G56" s="55" t="s">
        <v>1163</v>
      </c>
      <c r="H56" s="57" t="n">
        <v>696000</v>
      </c>
      <c r="J56" s="0" t="n">
        <f aca="false">H56*12</f>
        <v>8352000</v>
      </c>
    </row>
    <row r="57" customFormat="false" ht="15.75" hidden="false" customHeight="false" outlineLevel="0" collapsed="false">
      <c r="A57" s="64" t="n">
        <v>42541</v>
      </c>
      <c r="B57" s="8" t="s">
        <v>626</v>
      </c>
      <c r="D57" s="92" t="n">
        <v>0.697916666666667</v>
      </c>
      <c r="E57" s="92" t="n">
        <v>0.697916666666667</v>
      </c>
      <c r="F57" s="55" t="s">
        <v>1156</v>
      </c>
      <c r="G57" s="55" t="s">
        <v>1156</v>
      </c>
      <c r="H57" s="57" t="n">
        <v>439000</v>
      </c>
      <c r="J57" s="0" t="n">
        <f aca="false">H57*12</f>
        <v>5268000</v>
      </c>
    </row>
    <row r="58" customFormat="false" ht="15.75" hidden="false" customHeight="false" outlineLevel="0" collapsed="false">
      <c r="A58" s="64" t="n">
        <v>42542</v>
      </c>
      <c r="B58" s="8" t="s">
        <v>626</v>
      </c>
      <c r="D58" s="92" t="n">
        <v>0.697916666666667</v>
      </c>
      <c r="E58" s="92" t="n">
        <v>0.697916666666667</v>
      </c>
      <c r="F58" s="55" t="s">
        <v>1170</v>
      </c>
      <c r="G58" s="55" t="s">
        <v>1170</v>
      </c>
      <c r="H58" s="57" t="n">
        <v>446000</v>
      </c>
      <c r="J58" s="0" t="n">
        <f aca="false">H58*12</f>
        <v>5352000</v>
      </c>
    </row>
    <row r="59" customFormat="false" ht="15.75" hidden="false" customHeight="false" outlineLevel="0" collapsed="false">
      <c r="A59" s="64" t="n">
        <v>42543</v>
      </c>
      <c r="B59" s="8" t="s">
        <v>626</v>
      </c>
      <c r="D59" s="92" t="n">
        <v>0.697916666666667</v>
      </c>
      <c r="E59" s="92" t="n">
        <v>0.697916666666667</v>
      </c>
      <c r="F59" s="55" t="s">
        <v>1172</v>
      </c>
      <c r="G59" s="55" t="s">
        <v>1172</v>
      </c>
      <c r="H59" s="57" t="n">
        <v>355000</v>
      </c>
      <c r="J59" s="0" t="n">
        <f aca="false">H59*12</f>
        <v>4260000</v>
      </c>
    </row>
    <row r="60" customFormat="false" ht="15.75" hidden="false" customHeight="false" outlineLevel="0" collapsed="false">
      <c r="A60" s="64" t="n">
        <v>42544</v>
      </c>
      <c r="B60" s="8" t="s">
        <v>626</v>
      </c>
      <c r="D60" s="92" t="n">
        <v>0.697916666666667</v>
      </c>
      <c r="E60" s="92" t="n">
        <v>0.697916666666667</v>
      </c>
      <c r="F60" s="55" t="s">
        <v>1173</v>
      </c>
      <c r="G60" s="55" t="s">
        <v>1173</v>
      </c>
      <c r="H60" s="57" t="n">
        <v>436000</v>
      </c>
      <c r="J60" s="0" t="n">
        <f aca="false">H60*12</f>
        <v>5232000</v>
      </c>
    </row>
    <row r="61" customFormat="false" ht="15.75" hidden="false" customHeight="false" outlineLevel="0" collapsed="false">
      <c r="A61" s="64" t="n">
        <v>42545</v>
      </c>
      <c r="B61" s="8" t="s">
        <v>626</v>
      </c>
      <c r="D61" s="92" t="n">
        <v>0.697916666666667</v>
      </c>
      <c r="E61" s="92" t="n">
        <v>0.697916666666667</v>
      </c>
      <c r="F61" s="55" t="s">
        <v>1161</v>
      </c>
      <c r="G61" s="55" t="s">
        <v>1161</v>
      </c>
      <c r="H61" s="57" t="n">
        <v>516000</v>
      </c>
      <c r="J61" s="0" t="n">
        <f aca="false">H61*12</f>
        <v>6192000</v>
      </c>
    </row>
    <row r="62" customFormat="false" ht="15.75" hidden="false" customHeight="false" outlineLevel="0" collapsed="false">
      <c r="A62" s="64" t="n">
        <v>42548</v>
      </c>
      <c r="B62" s="8" t="s">
        <v>626</v>
      </c>
      <c r="D62" s="92" t="n">
        <v>0.697916666666667</v>
      </c>
      <c r="E62" s="92" t="n">
        <v>0.697916666666667</v>
      </c>
      <c r="F62" s="55" t="s">
        <v>1171</v>
      </c>
      <c r="G62" s="55" t="s">
        <v>1171</v>
      </c>
      <c r="H62" s="57" t="n">
        <v>723000</v>
      </c>
      <c r="J62" s="0" t="n">
        <f aca="false">H62*12</f>
        <v>8676000</v>
      </c>
    </row>
    <row r="63" customFormat="false" ht="15.75" hidden="false" customHeight="false" outlineLevel="0" collapsed="false">
      <c r="A63" s="64" t="n">
        <v>42549</v>
      </c>
      <c r="B63" s="8" t="s">
        <v>626</v>
      </c>
      <c r="D63" s="92" t="n">
        <v>0.697916666666667</v>
      </c>
      <c r="E63" s="92" t="n">
        <v>0.697916666666667</v>
      </c>
      <c r="F63" s="55" t="s">
        <v>1168</v>
      </c>
      <c r="G63" s="55" t="s">
        <v>1168</v>
      </c>
      <c r="H63" s="57" t="n">
        <v>924000</v>
      </c>
      <c r="J63" s="0" t="n">
        <f aca="false">H63*12</f>
        <v>11088000</v>
      </c>
    </row>
    <row r="64" customFormat="false" ht="15.75" hidden="false" customHeight="false" outlineLevel="0" collapsed="false">
      <c r="A64" s="64" t="n">
        <v>42550</v>
      </c>
      <c r="B64" s="8" t="s">
        <v>626</v>
      </c>
      <c r="D64" s="92" t="n">
        <v>0.697916666666667</v>
      </c>
      <c r="E64" s="92" t="n">
        <v>0.697916666666667</v>
      </c>
      <c r="F64" s="55" t="s">
        <v>1156</v>
      </c>
      <c r="G64" s="55" t="s">
        <v>1156</v>
      </c>
      <c r="H64" s="57" t="n">
        <v>700000</v>
      </c>
      <c r="J64" s="0" t="n">
        <f aca="false">H64*12</f>
        <v>8400000</v>
      </c>
    </row>
    <row r="65" customFormat="false" ht="15.75" hidden="false" customHeight="false" outlineLevel="0" collapsed="false">
      <c r="A65" s="64" t="n">
        <v>42551</v>
      </c>
      <c r="B65" s="8" t="s">
        <v>626</v>
      </c>
      <c r="D65" s="92" t="n">
        <v>0.697916666666667</v>
      </c>
      <c r="E65" s="92" t="n">
        <v>0.697916666666667</v>
      </c>
      <c r="F65" s="55" t="s">
        <v>1164</v>
      </c>
      <c r="G65" s="55" t="s">
        <v>1164</v>
      </c>
      <c r="H65" s="57" t="n">
        <v>921000</v>
      </c>
      <c r="J65" s="0" t="n">
        <f aca="false">H65*12</f>
        <v>11052000</v>
      </c>
    </row>
    <row r="66" customFormat="false" ht="15.75" hidden="false" customHeight="false" outlineLevel="0" collapsed="false">
      <c r="A66" s="64" t="n">
        <v>42552</v>
      </c>
      <c r="B66" s="8" t="s">
        <v>626</v>
      </c>
      <c r="D66" s="92" t="n">
        <v>0.697916666666667</v>
      </c>
      <c r="E66" s="92" t="n">
        <v>0.697916666666667</v>
      </c>
      <c r="F66" s="55" t="s">
        <v>1165</v>
      </c>
      <c r="G66" s="55" t="s">
        <v>1165</v>
      </c>
      <c r="H66" s="57" t="n">
        <v>1026000</v>
      </c>
      <c r="J66" s="0" t="n">
        <f aca="false">H66*12</f>
        <v>12312000</v>
      </c>
    </row>
    <row r="67" customFormat="false" ht="15.75" hidden="false" customHeight="false" outlineLevel="0" collapsed="false">
      <c r="A67" s="64" t="n">
        <v>42555</v>
      </c>
      <c r="B67" s="8" t="s">
        <v>626</v>
      </c>
      <c r="D67" s="92" t="n">
        <v>0.697916666666667</v>
      </c>
      <c r="E67" s="92" t="n">
        <v>0.697916666666667</v>
      </c>
      <c r="F67" s="55" t="s">
        <v>1167</v>
      </c>
      <c r="G67" s="55" t="s">
        <v>1167</v>
      </c>
      <c r="H67" s="57" t="n">
        <v>962000</v>
      </c>
      <c r="J67" s="0" t="n">
        <f aca="false">H67*12</f>
        <v>11544000</v>
      </c>
    </row>
    <row r="68" customFormat="false" ht="15.75" hidden="false" customHeight="false" outlineLevel="0" collapsed="false">
      <c r="A68" s="64" t="n">
        <v>42556</v>
      </c>
      <c r="B68" s="8" t="s">
        <v>626</v>
      </c>
      <c r="D68" s="92" t="n">
        <v>0.697916666666667</v>
      </c>
      <c r="E68" s="92" t="n">
        <v>0.697916666666667</v>
      </c>
      <c r="F68" s="55" t="s">
        <v>1170</v>
      </c>
      <c r="G68" s="55" t="s">
        <v>1170</v>
      </c>
      <c r="H68" s="57" t="n">
        <v>499000</v>
      </c>
      <c r="J68" s="0" t="n">
        <f aca="false">H68*12</f>
        <v>5988000</v>
      </c>
    </row>
    <row r="69" customFormat="false" ht="15.75" hidden="false" customHeight="false" outlineLevel="0" collapsed="false">
      <c r="A69" s="64" t="n">
        <v>42557</v>
      </c>
      <c r="B69" s="8" t="s">
        <v>626</v>
      </c>
      <c r="D69" s="92" t="n">
        <v>0.697916666666667</v>
      </c>
      <c r="E69" s="92" t="n">
        <v>0.697916666666667</v>
      </c>
      <c r="F69" s="55" t="s">
        <v>436</v>
      </c>
      <c r="G69" s="55" t="s">
        <v>436</v>
      </c>
      <c r="H69" s="57" t="n">
        <v>373000</v>
      </c>
      <c r="J69" s="0" t="n">
        <f aca="false">H69*12</f>
        <v>4476000</v>
      </c>
    </row>
    <row r="70" customFormat="false" ht="15.75" hidden="false" customHeight="false" outlineLevel="0" collapsed="false">
      <c r="A70" s="64" t="n">
        <v>42558</v>
      </c>
      <c r="B70" s="8" t="s">
        <v>626</v>
      </c>
      <c r="D70" s="92" t="n">
        <v>0.697916666666667</v>
      </c>
      <c r="E70" s="92" t="n">
        <v>0.697916666666667</v>
      </c>
      <c r="F70" s="55" t="s">
        <v>1169</v>
      </c>
      <c r="G70" s="55" t="s">
        <v>1169</v>
      </c>
      <c r="H70" s="57" t="n">
        <v>401000</v>
      </c>
      <c r="J70" s="0" t="n">
        <f aca="false">H70*12</f>
        <v>4812000</v>
      </c>
    </row>
    <row r="71" customFormat="false" ht="15.75" hidden="false" customHeight="false" outlineLevel="0" collapsed="false">
      <c r="A71" s="64" t="n">
        <v>42559</v>
      </c>
      <c r="B71" s="8" t="s">
        <v>626</v>
      </c>
      <c r="D71" s="92" t="n">
        <v>0.697916666666667</v>
      </c>
      <c r="E71" s="92" t="n">
        <v>0.697916666666667</v>
      </c>
      <c r="F71" s="55" t="s">
        <v>1165</v>
      </c>
      <c r="G71" s="55" t="s">
        <v>1165</v>
      </c>
      <c r="H71" s="57" t="n">
        <v>405000</v>
      </c>
      <c r="J71" s="0" t="n">
        <f aca="false">H71*12</f>
        <v>4860000</v>
      </c>
    </row>
    <row r="72" customFormat="false" ht="15.75" hidden="false" customHeight="false" outlineLevel="0" collapsed="false">
      <c r="A72" s="64" t="n">
        <v>42562</v>
      </c>
      <c r="B72" s="8" t="s">
        <v>626</v>
      </c>
      <c r="D72" s="92" t="n">
        <v>0.697916666666667</v>
      </c>
      <c r="E72" s="92" t="n">
        <v>0.697916666666667</v>
      </c>
      <c r="F72" s="55" t="s">
        <v>1153</v>
      </c>
      <c r="G72" s="55" t="s">
        <v>1153</v>
      </c>
      <c r="H72" s="57" t="n">
        <v>849000</v>
      </c>
      <c r="J72" s="0" t="n">
        <f aca="false">H72*12</f>
        <v>10188000</v>
      </c>
    </row>
    <row r="73" customFormat="false" ht="15.75" hidden="false" customHeight="false" outlineLevel="0" collapsed="false">
      <c r="A73" s="64" t="n">
        <v>42563</v>
      </c>
      <c r="B73" s="8" t="s">
        <v>626</v>
      </c>
      <c r="D73" s="92" t="n">
        <v>0.697916666666667</v>
      </c>
      <c r="E73" s="92" t="n">
        <v>0.697916666666667</v>
      </c>
      <c r="F73" s="55" t="s">
        <v>1172</v>
      </c>
      <c r="G73" s="55" t="s">
        <v>1172</v>
      </c>
      <c r="H73" s="57" t="n">
        <v>663000</v>
      </c>
      <c r="J73" s="0" t="n">
        <f aca="false">H73*12</f>
        <v>7956000</v>
      </c>
    </row>
    <row r="74" customFormat="false" ht="15.75" hidden="false" customHeight="false" outlineLevel="0" collapsed="false">
      <c r="A74" s="64" t="n">
        <v>42564</v>
      </c>
      <c r="B74" s="8" t="s">
        <v>626</v>
      </c>
      <c r="D74" s="92" t="n">
        <v>0.697916666666667</v>
      </c>
      <c r="E74" s="92" t="n">
        <v>0.697916666666667</v>
      </c>
      <c r="F74" s="55" t="s">
        <v>1168</v>
      </c>
      <c r="G74" s="55" t="s">
        <v>1168</v>
      </c>
      <c r="H74" s="57" t="n">
        <v>1130000</v>
      </c>
      <c r="J74" s="0" t="n">
        <f aca="false">H74*12</f>
        <v>13560000</v>
      </c>
    </row>
    <row r="75" customFormat="false" ht="15.75" hidden="false" customHeight="false" outlineLevel="0" collapsed="false">
      <c r="A75" s="64" t="n">
        <v>42565</v>
      </c>
      <c r="B75" s="8" t="s">
        <v>626</v>
      </c>
      <c r="D75" s="92" t="n">
        <v>0.697916666666667</v>
      </c>
      <c r="E75" s="92" t="n">
        <v>0.697916666666667</v>
      </c>
      <c r="F75" s="55" t="s">
        <v>1173</v>
      </c>
      <c r="G75" s="55" t="s">
        <v>1173</v>
      </c>
      <c r="H75" s="57" t="n">
        <v>832000</v>
      </c>
      <c r="J75" s="0" t="n">
        <f aca="false">H75*12</f>
        <v>9984000</v>
      </c>
    </row>
    <row r="76" customFormat="false" ht="15.75" hidden="false" customHeight="false" outlineLevel="0" collapsed="false">
      <c r="A76" s="104" t="n">
        <v>42566</v>
      </c>
      <c r="B76" s="8" t="s">
        <v>626</v>
      </c>
      <c r="D76" s="92" t="n">
        <v>0.697916666666667</v>
      </c>
      <c r="E76" s="92" t="n">
        <v>0.697916666666667</v>
      </c>
      <c r="F76" s="55" t="s">
        <v>1167</v>
      </c>
      <c r="G76" s="55" t="s">
        <v>1167</v>
      </c>
      <c r="H76" s="57" t="n">
        <v>459000</v>
      </c>
      <c r="J76" s="0" t="n">
        <f aca="false">H76*12</f>
        <v>5508000</v>
      </c>
    </row>
    <row r="77" customFormat="false" ht="15.75" hidden="false" customHeight="false" outlineLevel="0" collapsed="false">
      <c r="A77" s="104" t="n">
        <v>42569</v>
      </c>
      <c r="B77" s="8" t="s">
        <v>626</v>
      </c>
      <c r="D77" s="92" t="n">
        <v>0.697916666666667</v>
      </c>
      <c r="E77" s="92" t="n">
        <v>0.697916666666667</v>
      </c>
      <c r="F77" s="55" t="s">
        <v>7</v>
      </c>
      <c r="G77" s="55" t="s">
        <v>7</v>
      </c>
      <c r="H77" s="57" t="n">
        <v>446000</v>
      </c>
      <c r="J77" s="0" t="n">
        <f aca="false">H77*12</f>
        <v>5352000</v>
      </c>
    </row>
    <row r="78" customFormat="false" ht="15.75" hidden="false" customHeight="false" outlineLevel="0" collapsed="false">
      <c r="A78" s="104" t="n">
        <v>42570</v>
      </c>
      <c r="B78" s="8" t="s">
        <v>626</v>
      </c>
      <c r="D78" s="92" t="n">
        <v>0.697916666666667</v>
      </c>
      <c r="E78" s="92" t="n">
        <v>0.697916666666667</v>
      </c>
      <c r="F78" s="55" t="s">
        <v>436</v>
      </c>
      <c r="G78" s="55" t="s">
        <v>436</v>
      </c>
      <c r="H78" s="57" t="n">
        <v>818000</v>
      </c>
      <c r="J78" s="0" t="n">
        <f aca="false">H78*12</f>
        <v>9816000</v>
      </c>
    </row>
    <row r="79" customFormat="false" ht="15.75" hidden="false" customHeight="false" outlineLevel="0" collapsed="false">
      <c r="A79" s="104" t="n">
        <v>42571</v>
      </c>
      <c r="B79" s="8" t="s">
        <v>626</v>
      </c>
      <c r="D79" s="92" t="n">
        <v>0.697916666666667</v>
      </c>
      <c r="E79" s="92" t="n">
        <v>0.697916666666667</v>
      </c>
      <c r="F79" s="55" t="s">
        <v>1173</v>
      </c>
      <c r="G79" s="55" t="s">
        <v>1173</v>
      </c>
      <c r="H79" s="57" t="n">
        <v>1026000</v>
      </c>
      <c r="J79" s="0" t="n">
        <f aca="false">H79*12</f>
        <v>12312000</v>
      </c>
    </row>
    <row r="80" customFormat="false" ht="15.75" hidden="false" customHeight="false" outlineLevel="0" collapsed="false">
      <c r="A80" s="104" t="n">
        <v>42572</v>
      </c>
      <c r="B80" s="8" t="s">
        <v>626</v>
      </c>
      <c r="D80" s="92" t="n">
        <v>0.697916666666667</v>
      </c>
      <c r="E80" s="92" t="n">
        <v>0.697916666666667</v>
      </c>
      <c r="F80" s="55" t="s">
        <v>452</v>
      </c>
      <c r="G80" s="55" t="s">
        <v>452</v>
      </c>
      <c r="H80" s="57" t="n">
        <v>512000</v>
      </c>
      <c r="J80" s="0" t="n">
        <f aca="false">H80*12</f>
        <v>6144000</v>
      </c>
    </row>
    <row r="81" customFormat="false" ht="15.75" hidden="false" customHeight="false" outlineLevel="0" collapsed="false">
      <c r="A81" s="104" t="n">
        <v>42573</v>
      </c>
      <c r="B81" s="8" t="s">
        <v>626</v>
      </c>
      <c r="D81" s="92" t="n">
        <v>0.697916666666667</v>
      </c>
      <c r="E81" s="92" t="n">
        <v>0.697916666666667</v>
      </c>
      <c r="F81" s="55" t="s">
        <v>1172</v>
      </c>
      <c r="G81" s="55" t="s">
        <v>1172</v>
      </c>
      <c r="H81" s="57" t="n">
        <v>449000</v>
      </c>
      <c r="J81" s="0" t="n">
        <f aca="false">H81*12</f>
        <v>5388000</v>
      </c>
    </row>
    <row r="82" customFormat="false" ht="15.75" hidden="false" customHeight="false" outlineLevel="0" collapsed="false">
      <c r="A82" s="104" t="n">
        <v>42576</v>
      </c>
      <c r="B82" s="8" t="s">
        <v>626</v>
      </c>
      <c r="D82" s="92" t="n">
        <v>0.697916666666667</v>
      </c>
      <c r="E82" s="92" t="n">
        <v>0.697916666666667</v>
      </c>
      <c r="F82" s="55" t="s">
        <v>1173</v>
      </c>
      <c r="G82" s="55" t="s">
        <v>1173</v>
      </c>
      <c r="H82" s="57" t="n">
        <v>626000</v>
      </c>
      <c r="J82" s="0" t="n">
        <f aca="false">H82*12</f>
        <v>7512000</v>
      </c>
    </row>
    <row r="83" customFormat="false" ht="15.75" hidden="false" customHeight="false" outlineLevel="0" collapsed="false">
      <c r="A83" s="104" t="n">
        <v>42577</v>
      </c>
      <c r="B83" s="8" t="s">
        <v>626</v>
      </c>
      <c r="D83" s="92" t="n">
        <v>0.697916666666667</v>
      </c>
      <c r="E83" s="92" t="n">
        <v>0.697916666666667</v>
      </c>
      <c r="F83" s="55" t="s">
        <v>436</v>
      </c>
      <c r="G83" s="55" t="s">
        <v>436</v>
      </c>
      <c r="H83" s="57" t="n">
        <v>400000</v>
      </c>
      <c r="J83" s="0" t="n">
        <f aca="false">H83*12</f>
        <v>4800000</v>
      </c>
    </row>
    <row r="84" customFormat="false" ht="15.75" hidden="false" customHeight="false" outlineLevel="0" collapsed="false">
      <c r="A84" s="104" t="n">
        <v>42578</v>
      </c>
      <c r="B84" s="8" t="s">
        <v>626</v>
      </c>
      <c r="D84" s="92" t="n">
        <v>0.697916666666667</v>
      </c>
      <c r="E84" s="92" t="n">
        <v>0.697916666666667</v>
      </c>
      <c r="F84" s="55" t="s">
        <v>452</v>
      </c>
      <c r="G84" s="55" t="s">
        <v>452</v>
      </c>
      <c r="H84" s="57" t="n">
        <v>538000</v>
      </c>
      <c r="J84" s="0" t="n">
        <f aca="false">H84*12</f>
        <v>6456000</v>
      </c>
    </row>
    <row r="85" customFormat="false" ht="15.75" hidden="false" customHeight="false" outlineLevel="0" collapsed="false">
      <c r="A85" s="104" t="n">
        <v>42579</v>
      </c>
      <c r="B85" s="8" t="s">
        <v>626</v>
      </c>
      <c r="D85" s="92" t="n">
        <v>0.697916666666667</v>
      </c>
      <c r="E85" s="92" t="n">
        <v>0.697916666666667</v>
      </c>
      <c r="F85" s="55" t="s">
        <v>1172</v>
      </c>
      <c r="G85" s="55" t="s">
        <v>1172</v>
      </c>
      <c r="H85" s="57" t="n">
        <v>555000</v>
      </c>
      <c r="J85" s="0" t="n">
        <f aca="false">H85*12</f>
        <v>6660000</v>
      </c>
    </row>
    <row r="86" customFormat="false" ht="15.75" hidden="false" customHeight="false" outlineLevel="0" collapsed="false">
      <c r="A86" s="104" t="n">
        <v>42580</v>
      </c>
      <c r="B86" s="8" t="s">
        <v>626</v>
      </c>
      <c r="D86" s="92" t="n">
        <v>0.697916666666667</v>
      </c>
      <c r="E86" s="92" t="n">
        <v>0.697916666666667</v>
      </c>
      <c r="F86" s="55" t="s">
        <v>7</v>
      </c>
      <c r="G86" s="55" t="s">
        <v>7</v>
      </c>
      <c r="H86" s="57" t="n">
        <v>898000</v>
      </c>
      <c r="J86" s="0" t="n">
        <f aca="false">H86*12</f>
        <v>10776000</v>
      </c>
    </row>
    <row r="87" customFormat="false" ht="15.75" hidden="false" customHeight="false" outlineLevel="0" collapsed="false">
      <c r="A87" s="104" t="n">
        <v>42583</v>
      </c>
      <c r="B87" s="8" t="s">
        <v>626</v>
      </c>
      <c r="D87" s="92" t="n">
        <v>0.697916666666667</v>
      </c>
      <c r="E87" s="92" t="n">
        <v>0.697916666666667</v>
      </c>
      <c r="F87" s="55" t="s">
        <v>1174</v>
      </c>
      <c r="G87" s="55" t="s">
        <v>1174</v>
      </c>
      <c r="H87" s="57" t="n">
        <v>1050000</v>
      </c>
      <c r="J87" s="0" t="n">
        <f aca="false">H87*12</f>
        <v>12600000</v>
      </c>
    </row>
    <row r="88" customFormat="false" ht="15.75" hidden="false" customHeight="false" outlineLevel="0" collapsed="false">
      <c r="A88" s="104" t="n">
        <v>42584</v>
      </c>
      <c r="B88" s="8" t="s">
        <v>626</v>
      </c>
      <c r="D88" s="92" t="n">
        <v>0.697916666666667</v>
      </c>
      <c r="E88" s="92" t="n">
        <v>0.697916666666667</v>
      </c>
      <c r="F88" s="55" t="s">
        <v>1157</v>
      </c>
      <c r="G88" s="55" t="s">
        <v>1157</v>
      </c>
      <c r="H88" s="57" t="n">
        <v>619000</v>
      </c>
      <c r="J88" s="0" t="n">
        <f aca="false">H88*12</f>
        <v>7428000</v>
      </c>
    </row>
    <row r="89" customFormat="false" ht="15.75" hidden="false" customHeight="false" outlineLevel="0" collapsed="false">
      <c r="A89" s="104" t="n">
        <v>42585</v>
      </c>
      <c r="B89" s="8" t="s">
        <v>626</v>
      </c>
      <c r="D89" s="92" t="n">
        <v>0.697916666666667</v>
      </c>
      <c r="E89" s="92" t="n">
        <v>0.697916666666667</v>
      </c>
      <c r="F89" s="55" t="s">
        <v>1165</v>
      </c>
      <c r="G89" s="55" t="s">
        <v>1165</v>
      </c>
      <c r="H89" s="57" t="n">
        <v>268000</v>
      </c>
      <c r="J89" s="0" t="n">
        <f aca="false">H89*12</f>
        <v>3216000</v>
      </c>
    </row>
    <row r="90" customFormat="false" ht="15.75" hidden="false" customHeight="false" outlineLevel="0" collapsed="false">
      <c r="A90" s="104" t="n">
        <v>42586</v>
      </c>
      <c r="B90" s="8" t="s">
        <v>626</v>
      </c>
      <c r="D90" s="92" t="n">
        <v>0.697916666666667</v>
      </c>
      <c r="E90" s="92" t="n">
        <v>0.697916666666667</v>
      </c>
      <c r="F90" s="55" t="s">
        <v>1168</v>
      </c>
      <c r="G90" s="55" t="s">
        <v>1168</v>
      </c>
      <c r="H90" s="57" t="n">
        <v>654000</v>
      </c>
      <c r="J90" s="0" t="n">
        <f aca="false">H90*12</f>
        <v>7848000</v>
      </c>
    </row>
    <row r="91" customFormat="false" ht="15.75" hidden="false" customHeight="false" outlineLevel="0" collapsed="false">
      <c r="A91" s="104" t="n">
        <v>42587</v>
      </c>
      <c r="B91" s="8" t="s">
        <v>626</v>
      </c>
      <c r="D91" s="92" t="n">
        <v>0.697916666666667</v>
      </c>
      <c r="E91" s="92" t="n">
        <v>0.697916666666667</v>
      </c>
      <c r="F91" s="55" t="s">
        <v>1174</v>
      </c>
      <c r="G91" s="55" t="s">
        <v>1174</v>
      </c>
      <c r="H91" s="57" t="n">
        <v>930000</v>
      </c>
      <c r="J91" s="0" t="n">
        <f aca="false">H91*12</f>
        <v>11160000</v>
      </c>
    </row>
    <row r="92" customFormat="false" ht="15.75" hidden="false" customHeight="false" outlineLevel="0" collapsed="false">
      <c r="A92" s="104" t="n">
        <v>42590</v>
      </c>
      <c r="B92" s="8" t="s">
        <v>646</v>
      </c>
      <c r="D92" s="92" t="n">
        <v>0.697916666666667</v>
      </c>
      <c r="E92" s="55" t="s">
        <v>662</v>
      </c>
      <c r="F92" s="55" t="s">
        <v>1173</v>
      </c>
      <c r="G92" s="55" t="s">
        <v>662</v>
      </c>
      <c r="H92" s="55" t="n">
        <v>0</v>
      </c>
      <c r="J92" s="0" t="n">
        <f aca="false">H92*12</f>
        <v>0</v>
      </c>
    </row>
    <row r="93" customFormat="false" ht="15.75" hidden="false" customHeight="false" outlineLevel="0" collapsed="false">
      <c r="A93" s="104" t="n">
        <v>42591</v>
      </c>
      <c r="B93" s="8" t="s">
        <v>626</v>
      </c>
      <c r="D93" s="92" t="n">
        <v>0.697916666666667</v>
      </c>
      <c r="E93" s="92" t="n">
        <v>0.697916666666667</v>
      </c>
      <c r="F93" s="55" t="s">
        <v>1165</v>
      </c>
      <c r="G93" s="55" t="s">
        <v>1165</v>
      </c>
      <c r="H93" s="57" t="n">
        <v>1000000</v>
      </c>
      <c r="J93" s="0" t="n">
        <f aca="false">H93*12</f>
        <v>12000000</v>
      </c>
    </row>
    <row r="94" customFormat="false" ht="15.75" hidden="false" customHeight="false" outlineLevel="0" collapsed="false">
      <c r="A94" s="104" t="n">
        <v>42592</v>
      </c>
      <c r="B94" s="8" t="s">
        <v>626</v>
      </c>
      <c r="D94" s="92" t="n">
        <v>0.697916666666667</v>
      </c>
      <c r="E94" s="92" t="n">
        <v>0.697916666666667</v>
      </c>
      <c r="F94" s="55" t="s">
        <v>1173</v>
      </c>
      <c r="G94" s="55" t="s">
        <v>1173</v>
      </c>
      <c r="H94" s="57" t="n">
        <v>870000</v>
      </c>
      <c r="J94" s="0" t="n">
        <f aca="false">H94*12</f>
        <v>10440000</v>
      </c>
    </row>
    <row r="95" customFormat="false" ht="15.75" hidden="false" customHeight="false" outlineLevel="0" collapsed="false">
      <c r="A95" s="104" t="n">
        <v>42593</v>
      </c>
      <c r="B95" s="8" t="s">
        <v>626</v>
      </c>
      <c r="D95" s="92" t="n">
        <v>0.697916666666667</v>
      </c>
      <c r="E95" s="92" t="n">
        <v>0.697916666666667</v>
      </c>
      <c r="F95" s="55" t="s">
        <v>1157</v>
      </c>
      <c r="G95" s="55" t="s">
        <v>1157</v>
      </c>
      <c r="H95" s="57" t="n">
        <v>439000</v>
      </c>
      <c r="J95" s="0" t="n">
        <f aca="false">H95*12</f>
        <v>5268000</v>
      </c>
    </row>
    <row r="96" customFormat="false" ht="15.75" hidden="false" customHeight="false" outlineLevel="0" collapsed="false">
      <c r="A96" s="104" t="n">
        <v>42594</v>
      </c>
      <c r="B96" s="8" t="s">
        <v>626</v>
      </c>
      <c r="D96" s="92" t="n">
        <v>0.697916666666667</v>
      </c>
      <c r="E96" s="92" t="n">
        <v>0.697916666666667</v>
      </c>
      <c r="F96" s="55" t="s">
        <v>1168</v>
      </c>
      <c r="G96" s="55" t="s">
        <v>1168</v>
      </c>
      <c r="H96" s="57" t="n">
        <v>930000</v>
      </c>
      <c r="J96" s="0" t="n">
        <f aca="false">H96*12</f>
        <v>11160000</v>
      </c>
    </row>
    <row r="97" customFormat="false" ht="15.75" hidden="false" customHeight="false" outlineLevel="0" collapsed="false">
      <c r="A97" s="104" t="n">
        <v>42597</v>
      </c>
      <c r="B97" s="8" t="s">
        <v>626</v>
      </c>
      <c r="D97" s="92" t="n">
        <v>0.697916666666667</v>
      </c>
      <c r="E97" s="92" t="n">
        <v>0.697916666666667</v>
      </c>
      <c r="F97" s="55" t="s">
        <v>1174</v>
      </c>
      <c r="G97" s="55" t="s">
        <v>1174</v>
      </c>
      <c r="H97" s="57" t="n">
        <v>532000</v>
      </c>
      <c r="J97" s="0" t="n">
        <f aca="false">H97*12</f>
        <v>6384000</v>
      </c>
    </row>
    <row r="98" customFormat="false" ht="15.75" hidden="false" customHeight="false" outlineLevel="0" collapsed="false">
      <c r="A98" s="104" t="n">
        <v>42598</v>
      </c>
      <c r="B98" s="8" t="s">
        <v>626</v>
      </c>
      <c r="D98" s="92" t="n">
        <v>0.697916666666667</v>
      </c>
      <c r="E98" s="92" t="n">
        <v>0.697916666666667</v>
      </c>
      <c r="F98" s="55" t="s">
        <v>452</v>
      </c>
      <c r="G98" s="55" t="s">
        <v>452</v>
      </c>
      <c r="H98" s="57" t="n">
        <v>828000</v>
      </c>
      <c r="J98" s="0" t="n">
        <f aca="false">H98*12</f>
        <v>9936000</v>
      </c>
    </row>
    <row r="99" customFormat="false" ht="15.75" hidden="false" customHeight="false" outlineLevel="0" collapsed="false">
      <c r="A99" s="104" t="n">
        <v>42599</v>
      </c>
      <c r="B99" s="8" t="s">
        <v>626</v>
      </c>
      <c r="D99" s="92" t="n">
        <v>0.697916666666667</v>
      </c>
      <c r="E99" s="92" t="n">
        <v>0.697916666666667</v>
      </c>
      <c r="F99" s="55" t="s">
        <v>436</v>
      </c>
      <c r="G99" s="55" t="s">
        <v>436</v>
      </c>
      <c r="H99" s="57" t="n">
        <v>433000</v>
      </c>
      <c r="J99" s="0" t="n">
        <f aca="false">H99*12</f>
        <v>5196000</v>
      </c>
    </row>
    <row r="100" customFormat="false" ht="15.75" hidden="false" customHeight="false" outlineLevel="0" collapsed="false">
      <c r="A100" s="104" t="n">
        <v>42600</v>
      </c>
      <c r="B100" s="8" t="s">
        <v>626</v>
      </c>
      <c r="D100" s="92" t="n">
        <v>0.697916666666667</v>
      </c>
      <c r="E100" s="92" t="n">
        <v>0.697916666666667</v>
      </c>
      <c r="F100" s="55" t="s">
        <v>1173</v>
      </c>
      <c r="G100" s="55" t="s">
        <v>1173</v>
      </c>
      <c r="H100" s="57" t="n">
        <v>633000</v>
      </c>
      <c r="J100" s="0" t="n">
        <f aca="false">H100*12</f>
        <v>7596000</v>
      </c>
    </row>
    <row r="101" customFormat="false" ht="15.75" hidden="false" customHeight="false" outlineLevel="0" collapsed="false">
      <c r="A101" s="104" t="n">
        <v>42601</v>
      </c>
      <c r="B101" s="8" t="s">
        <v>626</v>
      </c>
      <c r="D101" s="92" t="n">
        <v>0.697916666666667</v>
      </c>
      <c r="E101" s="92" t="n">
        <v>0.697916666666667</v>
      </c>
      <c r="F101" s="55" t="s">
        <v>1168</v>
      </c>
      <c r="G101" s="55" t="s">
        <v>1168</v>
      </c>
      <c r="H101" s="57" t="n">
        <v>845000</v>
      </c>
      <c r="J101" s="0" t="n">
        <f aca="false">H101*12</f>
        <v>10140000</v>
      </c>
    </row>
    <row r="102" customFormat="false" ht="15.75" hidden="false" customHeight="false" outlineLevel="0" collapsed="false">
      <c r="A102" s="104" t="n">
        <v>42604</v>
      </c>
      <c r="B102" s="8" t="s">
        <v>626</v>
      </c>
      <c r="D102" s="92" t="n">
        <v>0.697916666666667</v>
      </c>
      <c r="E102" s="92" t="n">
        <v>0.697916666666667</v>
      </c>
      <c r="F102" s="55" t="s">
        <v>452</v>
      </c>
      <c r="G102" s="55" t="s">
        <v>452</v>
      </c>
      <c r="H102" s="57" t="n">
        <v>686000</v>
      </c>
      <c r="J102" s="0" t="n">
        <f aca="false">H102*12</f>
        <v>8232000</v>
      </c>
    </row>
    <row r="103" customFormat="false" ht="15.75" hidden="false" customHeight="false" outlineLevel="0" collapsed="false">
      <c r="A103" s="104" t="n">
        <v>42605</v>
      </c>
      <c r="B103" s="8" t="s">
        <v>626</v>
      </c>
      <c r="D103" s="92" t="n">
        <v>0.697916666666667</v>
      </c>
      <c r="E103" s="92" t="n">
        <v>0.697916666666667</v>
      </c>
      <c r="F103" s="55" t="s">
        <v>1174</v>
      </c>
      <c r="G103" s="55" t="s">
        <v>1174</v>
      </c>
      <c r="H103" s="57" t="n">
        <v>463000</v>
      </c>
      <c r="J103" s="0" t="n">
        <f aca="false">H103*12</f>
        <v>5556000</v>
      </c>
    </row>
    <row r="104" customFormat="false" ht="15.75" hidden="false" customHeight="false" outlineLevel="0" collapsed="false">
      <c r="A104" s="104" t="n">
        <v>42606</v>
      </c>
      <c r="B104" s="8" t="s">
        <v>626</v>
      </c>
      <c r="D104" s="92" t="n">
        <v>0.697916666666667</v>
      </c>
      <c r="E104" s="92" t="n">
        <v>0.697916666666667</v>
      </c>
      <c r="F104" s="55" t="s">
        <v>1165</v>
      </c>
      <c r="G104" s="55" t="s">
        <v>1165</v>
      </c>
      <c r="H104" s="57" t="n">
        <v>657000</v>
      </c>
      <c r="J104" s="0" t="n">
        <f aca="false">H104*12</f>
        <v>7884000</v>
      </c>
    </row>
    <row r="105" customFormat="false" ht="15.75" hidden="false" customHeight="false" outlineLevel="0" collapsed="false">
      <c r="A105" s="104" t="n">
        <v>42607</v>
      </c>
      <c r="B105" s="8" t="s">
        <v>626</v>
      </c>
      <c r="D105" s="92" t="n">
        <v>0.697916666666667</v>
      </c>
      <c r="E105" s="92" t="n">
        <v>0.697916666666667</v>
      </c>
      <c r="F105" s="55" t="s">
        <v>1175</v>
      </c>
      <c r="G105" s="55" t="s">
        <v>1175</v>
      </c>
      <c r="H105" s="57" t="n">
        <v>526000</v>
      </c>
      <c r="J105" s="0" t="n">
        <f aca="false">H105*12</f>
        <v>6312000</v>
      </c>
    </row>
    <row r="106" customFormat="false" ht="15.75" hidden="false" customHeight="false" outlineLevel="0" collapsed="false">
      <c r="A106" s="104" t="n">
        <v>42608</v>
      </c>
      <c r="B106" s="8" t="s">
        <v>626</v>
      </c>
      <c r="D106" s="92" t="n">
        <v>0.697916666666667</v>
      </c>
      <c r="E106" s="92" t="n">
        <v>0.697916666666667</v>
      </c>
      <c r="F106" s="55" t="s">
        <v>1175</v>
      </c>
      <c r="G106" s="55" t="s">
        <v>1175</v>
      </c>
      <c r="H106" s="57" t="n">
        <v>491000</v>
      </c>
      <c r="J106" s="0" t="n">
        <f aca="false">H106*12</f>
        <v>5892000</v>
      </c>
    </row>
    <row r="107" customFormat="false" ht="15.75" hidden="false" customHeight="false" outlineLevel="0" collapsed="false">
      <c r="A107" s="104" t="n">
        <v>42611</v>
      </c>
      <c r="B107" s="8" t="s">
        <v>626</v>
      </c>
      <c r="D107" s="92" t="n">
        <v>0.697916666666667</v>
      </c>
      <c r="E107" s="92" t="n">
        <v>0.697916666666667</v>
      </c>
      <c r="F107" s="55" t="s">
        <v>439</v>
      </c>
      <c r="G107" s="55" t="s">
        <v>439</v>
      </c>
      <c r="H107" s="57" t="n">
        <v>609000</v>
      </c>
      <c r="J107" s="0" t="n">
        <f aca="false">H107*12</f>
        <v>7308000</v>
      </c>
    </row>
    <row r="108" customFormat="false" ht="15.75" hidden="false" customHeight="false" outlineLevel="0" collapsed="false">
      <c r="A108" s="104" t="n">
        <v>42612</v>
      </c>
      <c r="B108" s="8" t="s">
        <v>626</v>
      </c>
      <c r="D108" s="92" t="n">
        <v>0.697916666666667</v>
      </c>
      <c r="E108" s="92" t="n">
        <v>0.697916666666667</v>
      </c>
      <c r="F108" s="55" t="s">
        <v>1176</v>
      </c>
      <c r="G108" s="55" t="s">
        <v>1176</v>
      </c>
      <c r="H108" s="57" t="n">
        <v>550000</v>
      </c>
      <c r="J108" s="0" t="n">
        <f aca="false">H108*12</f>
        <v>6600000</v>
      </c>
    </row>
    <row r="109" customFormat="false" ht="15.75" hidden="false" customHeight="false" outlineLevel="0" collapsed="false">
      <c r="A109" s="104" t="n">
        <v>42613</v>
      </c>
      <c r="B109" s="8" t="s">
        <v>626</v>
      </c>
      <c r="D109" s="92" t="n">
        <v>0.697916666666667</v>
      </c>
      <c r="E109" s="92" t="n">
        <v>0.697916666666667</v>
      </c>
      <c r="F109" s="55" t="s">
        <v>1177</v>
      </c>
      <c r="G109" s="55" t="s">
        <v>1177</v>
      </c>
      <c r="H109" s="57" t="n">
        <v>656000</v>
      </c>
      <c r="J109" s="0" t="n">
        <f aca="false">H109*12</f>
        <v>7872000</v>
      </c>
    </row>
    <row r="110" customFormat="false" ht="15.75" hidden="false" customHeight="false" outlineLevel="0" collapsed="false">
      <c r="A110" s="104" t="n">
        <v>42614</v>
      </c>
      <c r="B110" s="8" t="s">
        <v>626</v>
      </c>
      <c r="D110" s="92" t="n">
        <v>0.697916666666667</v>
      </c>
      <c r="E110" s="92" t="n">
        <v>0.697916666666667</v>
      </c>
      <c r="F110" s="55" t="s">
        <v>7</v>
      </c>
      <c r="G110" s="55" t="s">
        <v>7</v>
      </c>
      <c r="H110" s="57" t="n">
        <v>830000</v>
      </c>
      <c r="J110" s="0" t="n">
        <f aca="false">H110*12</f>
        <v>9960000</v>
      </c>
    </row>
    <row r="111" customFormat="false" ht="15.75" hidden="false" customHeight="false" outlineLevel="0" collapsed="false">
      <c r="A111" s="104" t="n">
        <v>42615</v>
      </c>
      <c r="B111" s="8" t="s">
        <v>626</v>
      </c>
      <c r="D111" s="92" t="n">
        <v>0.697916666666667</v>
      </c>
      <c r="E111" s="92" t="n">
        <v>0.697916666666667</v>
      </c>
      <c r="F111" s="55" t="s">
        <v>1176</v>
      </c>
      <c r="G111" s="55" t="s">
        <v>1176</v>
      </c>
      <c r="H111" s="57" t="n">
        <v>691000</v>
      </c>
      <c r="J111" s="0" t="n">
        <f aca="false">H111*12</f>
        <v>8292000</v>
      </c>
    </row>
    <row r="112" customFormat="false" ht="15.75" hidden="false" customHeight="false" outlineLevel="0" collapsed="false">
      <c r="A112" s="104" t="n">
        <v>42618</v>
      </c>
      <c r="B112" s="8" t="s">
        <v>626</v>
      </c>
      <c r="D112" s="92" t="n">
        <v>0.697916666666667</v>
      </c>
      <c r="E112" s="92" t="n">
        <v>0.697916666666667</v>
      </c>
      <c r="F112" s="55" t="s">
        <v>1177</v>
      </c>
      <c r="G112" s="55" t="s">
        <v>1177</v>
      </c>
      <c r="H112" s="57" t="n">
        <v>535000</v>
      </c>
      <c r="J112" s="0" t="n">
        <f aca="false">H112*12</f>
        <v>6420000</v>
      </c>
    </row>
    <row r="113" customFormat="false" ht="15.75" hidden="false" customHeight="false" outlineLevel="0" collapsed="false">
      <c r="A113" s="104" t="n">
        <v>42619</v>
      </c>
      <c r="B113" s="8" t="s">
        <v>626</v>
      </c>
      <c r="D113" s="92" t="n">
        <v>0.697916666666667</v>
      </c>
      <c r="E113" s="92" t="n">
        <v>0.697916666666667</v>
      </c>
      <c r="F113" s="55" t="s">
        <v>1176</v>
      </c>
      <c r="G113" s="55" t="s">
        <v>439</v>
      </c>
      <c r="H113" s="57" t="n">
        <v>441000</v>
      </c>
      <c r="J113" s="0" t="n">
        <f aca="false">H113*12</f>
        <v>5292000</v>
      </c>
    </row>
    <row r="114" customFormat="false" ht="15.75" hidden="false" customHeight="false" outlineLevel="0" collapsed="false">
      <c r="A114" s="104" t="n">
        <v>42620</v>
      </c>
      <c r="B114" s="8" t="s">
        <v>626</v>
      </c>
      <c r="D114" s="92" t="n">
        <v>0.697916666666667</v>
      </c>
      <c r="E114" s="92" t="n">
        <v>0.697916666666667</v>
      </c>
      <c r="F114" s="55" t="s">
        <v>439</v>
      </c>
      <c r="G114" s="55" t="s">
        <v>439</v>
      </c>
      <c r="H114" s="57" t="n">
        <v>433000</v>
      </c>
      <c r="J114" s="0" t="n">
        <f aca="false">H114*12</f>
        <v>5196000</v>
      </c>
    </row>
    <row r="115" customFormat="false" ht="15.75" hidden="false" customHeight="false" outlineLevel="0" collapsed="false">
      <c r="A115" s="104" t="n">
        <v>42621</v>
      </c>
      <c r="B115" s="8" t="s">
        <v>626</v>
      </c>
      <c r="D115" s="92" t="n">
        <v>0.697916666666667</v>
      </c>
      <c r="E115" s="92" t="n">
        <v>0.697916666666667</v>
      </c>
      <c r="F115" s="55" t="s">
        <v>1174</v>
      </c>
      <c r="G115" s="55" t="s">
        <v>1174</v>
      </c>
      <c r="H115" s="57" t="n">
        <v>437000</v>
      </c>
      <c r="J115" s="0" t="n">
        <f aca="false">H115*12</f>
        <v>5244000</v>
      </c>
    </row>
    <row r="116" customFormat="false" ht="15.75" hidden="false" customHeight="false" outlineLevel="0" collapsed="false">
      <c r="A116" s="104" t="n">
        <v>42622</v>
      </c>
      <c r="B116" s="8" t="s">
        <v>626</v>
      </c>
      <c r="D116" s="92" t="n">
        <v>0.697916666666667</v>
      </c>
      <c r="E116" s="92" t="n">
        <v>0.697916666666667</v>
      </c>
      <c r="F116" s="55" t="s">
        <v>1176</v>
      </c>
      <c r="G116" s="55" t="s">
        <v>1176</v>
      </c>
      <c r="H116" s="57" t="n">
        <v>754000</v>
      </c>
      <c r="J116" s="0" t="n">
        <f aca="false">H116*12</f>
        <v>9048000</v>
      </c>
    </row>
    <row r="117" customFormat="false" ht="15.75" hidden="false" customHeight="false" outlineLevel="0" collapsed="false">
      <c r="A117" s="104" t="n">
        <v>42625</v>
      </c>
      <c r="B117" s="8" t="s">
        <v>626</v>
      </c>
      <c r="D117" s="92" t="n">
        <v>0.697916666666667</v>
      </c>
      <c r="E117" s="92" t="n">
        <v>0.697916666666667</v>
      </c>
      <c r="F117" s="55" t="s">
        <v>1178</v>
      </c>
      <c r="G117" s="57" t="n">
        <v>499000</v>
      </c>
      <c r="H117" s="57" t="n">
        <v>499000</v>
      </c>
      <c r="J117" s="0" t="n">
        <f aca="false">H117*12</f>
        <v>5988000</v>
      </c>
    </row>
    <row r="118" customFormat="false" ht="15.75" hidden="false" customHeight="false" outlineLevel="0" collapsed="false">
      <c r="A118" s="104" t="n">
        <v>42626</v>
      </c>
      <c r="B118" s="8" t="s">
        <v>626</v>
      </c>
      <c r="D118" s="92" t="n">
        <v>0.697916666666667</v>
      </c>
      <c r="E118" s="92" t="n">
        <v>0.697916666666667</v>
      </c>
      <c r="F118" s="55" t="s">
        <v>1179</v>
      </c>
      <c r="G118" s="57" t="n">
        <v>513000</v>
      </c>
      <c r="H118" s="57" t="n">
        <v>513000</v>
      </c>
      <c r="J118" s="0" t="n">
        <f aca="false">H118*12</f>
        <v>6156000</v>
      </c>
    </row>
    <row r="119" customFormat="false" ht="15.75" hidden="false" customHeight="false" outlineLevel="0" collapsed="false">
      <c r="A119" s="104" t="n">
        <v>42627</v>
      </c>
      <c r="B119" s="8" t="s">
        <v>626</v>
      </c>
      <c r="D119" s="92" t="n">
        <v>0.697916666666667</v>
      </c>
      <c r="E119" s="92" t="n">
        <v>0.697916666666667</v>
      </c>
      <c r="F119" s="55" t="s">
        <v>439</v>
      </c>
      <c r="G119" s="57" t="n">
        <v>507000</v>
      </c>
      <c r="H119" s="57" t="n">
        <v>507000</v>
      </c>
      <c r="J119" s="0" t="n">
        <f aca="false">H119*12</f>
        <v>6084000</v>
      </c>
    </row>
    <row r="120" customFormat="false" ht="15.75" hidden="false" customHeight="false" outlineLevel="0" collapsed="false">
      <c r="A120" s="104" t="n">
        <v>42628</v>
      </c>
      <c r="B120" s="8" t="s">
        <v>626</v>
      </c>
      <c r="D120" s="92" t="n">
        <v>0.697916666666667</v>
      </c>
      <c r="E120" s="92" t="n">
        <v>0.697916666666667</v>
      </c>
      <c r="F120" s="55" t="s">
        <v>1180</v>
      </c>
      <c r="G120" s="57" t="n">
        <v>407000</v>
      </c>
      <c r="H120" s="57" t="n">
        <v>407000</v>
      </c>
      <c r="J120" s="0" t="n">
        <f aca="false">H120*12</f>
        <v>4884000</v>
      </c>
    </row>
    <row r="121" customFormat="false" ht="15.75" hidden="false" customHeight="false" outlineLevel="0" collapsed="false">
      <c r="A121" s="104" t="n">
        <v>42629</v>
      </c>
      <c r="B121" s="8" t="s">
        <v>626</v>
      </c>
      <c r="D121" s="92" t="n">
        <v>0.697916666666667</v>
      </c>
      <c r="E121" s="92" t="n">
        <v>0.697916666666667</v>
      </c>
      <c r="F121" s="55" t="s">
        <v>1176</v>
      </c>
      <c r="G121" s="55" t="s">
        <v>1176</v>
      </c>
      <c r="H121" s="57" t="n">
        <v>573000</v>
      </c>
      <c r="J121" s="0" t="n">
        <f aca="false">H121*12</f>
        <v>6876000</v>
      </c>
    </row>
    <row r="122" customFormat="false" ht="15.75" hidden="false" customHeight="false" outlineLevel="0" collapsed="false">
      <c r="A122" s="104" t="n">
        <v>42632</v>
      </c>
      <c r="B122" s="8" t="s">
        <v>626</v>
      </c>
      <c r="D122" s="92" t="n">
        <v>0.697916666666667</v>
      </c>
      <c r="E122" s="92" t="n">
        <v>0.697916666666667</v>
      </c>
      <c r="F122" s="55" t="s">
        <v>1181</v>
      </c>
      <c r="G122" s="55" t="s">
        <v>1181</v>
      </c>
      <c r="H122" s="57" t="n">
        <v>540000</v>
      </c>
      <c r="J122" s="0" t="n">
        <f aca="false">H122*12</f>
        <v>6480000</v>
      </c>
    </row>
    <row r="123" customFormat="false" ht="15.75" hidden="false" customHeight="false" outlineLevel="0" collapsed="false">
      <c r="A123" s="104" t="n">
        <v>42633</v>
      </c>
      <c r="B123" s="8" t="s">
        <v>626</v>
      </c>
      <c r="D123" s="92" t="n">
        <v>0.697916666666667</v>
      </c>
      <c r="E123" s="92" t="n">
        <v>0.697916666666667</v>
      </c>
      <c r="F123" s="55" t="s">
        <v>1182</v>
      </c>
      <c r="G123" s="55" t="s">
        <v>1182</v>
      </c>
      <c r="H123" s="57" t="n">
        <v>418000</v>
      </c>
      <c r="J123" s="0" t="n">
        <f aca="false">H123*12</f>
        <v>5016000</v>
      </c>
    </row>
    <row r="124" customFormat="false" ht="15.75" hidden="false" customHeight="false" outlineLevel="0" collapsed="false">
      <c r="A124" s="104" t="n">
        <v>42634</v>
      </c>
      <c r="B124" s="8" t="s">
        <v>626</v>
      </c>
      <c r="D124" s="92" t="n">
        <v>0.697916666666667</v>
      </c>
      <c r="E124" s="92" t="n">
        <v>0.697916666666667</v>
      </c>
      <c r="F124" s="55" t="s">
        <v>1157</v>
      </c>
      <c r="G124" s="55" t="s">
        <v>1157</v>
      </c>
      <c r="H124" s="57" t="n">
        <v>460000</v>
      </c>
      <c r="J124" s="0" t="n">
        <f aca="false">H124*12</f>
        <v>5520000</v>
      </c>
    </row>
    <row r="125" customFormat="false" ht="15.75" hidden="false" customHeight="false" outlineLevel="0" collapsed="false">
      <c r="A125" s="104" t="n">
        <v>42635</v>
      </c>
      <c r="B125" s="8" t="s">
        <v>626</v>
      </c>
      <c r="D125" s="92" t="n">
        <v>0.697916666666667</v>
      </c>
      <c r="E125" s="92" t="n">
        <v>0.697916666666667</v>
      </c>
      <c r="F125" s="55" t="s">
        <v>1181</v>
      </c>
      <c r="G125" s="55" t="s">
        <v>1181</v>
      </c>
      <c r="H125" s="57" t="n">
        <v>339000</v>
      </c>
      <c r="J125" s="0" t="n">
        <f aca="false">H125*12</f>
        <v>4068000</v>
      </c>
    </row>
    <row r="126" customFormat="false" ht="15.75" hidden="false" customHeight="false" outlineLevel="0" collapsed="false">
      <c r="A126" s="104" t="n">
        <v>42636</v>
      </c>
      <c r="B126" s="8" t="s">
        <v>626</v>
      </c>
      <c r="D126" s="92" t="n">
        <v>0.697916666666667</v>
      </c>
      <c r="E126" s="92" t="n">
        <v>0.697916666666667</v>
      </c>
      <c r="F126" s="55" t="s">
        <v>1182</v>
      </c>
      <c r="G126" s="55" t="s">
        <v>1182</v>
      </c>
      <c r="H126" s="57" t="n">
        <v>599000</v>
      </c>
      <c r="J126" s="0" t="n">
        <f aca="false">H126*12</f>
        <v>7188000</v>
      </c>
    </row>
    <row r="127" customFormat="false" ht="15.75" hidden="false" customHeight="false" outlineLevel="0" collapsed="false">
      <c r="A127" s="104" t="n">
        <v>42639</v>
      </c>
      <c r="B127" s="8" t="s">
        <v>626</v>
      </c>
      <c r="D127" s="92" t="n">
        <v>0.697916666666667</v>
      </c>
      <c r="E127" s="92" t="n">
        <v>0.697916666666667</v>
      </c>
      <c r="F127" s="55" t="s">
        <v>1177</v>
      </c>
      <c r="G127" s="55" t="s">
        <v>1177</v>
      </c>
      <c r="H127" s="57" t="n">
        <v>315000</v>
      </c>
      <c r="J127" s="0" t="n">
        <f aca="false">H127*12</f>
        <v>3780000</v>
      </c>
    </row>
    <row r="128" customFormat="false" ht="15.75" hidden="false" customHeight="false" outlineLevel="0" collapsed="false">
      <c r="A128" s="104" t="n">
        <v>42640</v>
      </c>
      <c r="B128" s="8" t="s">
        <v>626</v>
      </c>
      <c r="D128" s="92" t="n">
        <v>0.697916666666667</v>
      </c>
      <c r="E128" s="92" t="n">
        <v>0.697916666666667</v>
      </c>
      <c r="F128" s="55" t="s">
        <v>1183</v>
      </c>
      <c r="G128" s="55" t="s">
        <v>1183</v>
      </c>
      <c r="H128" s="57" t="n">
        <v>453000</v>
      </c>
      <c r="J128" s="0" t="n">
        <f aca="false">H128*12</f>
        <v>5436000</v>
      </c>
    </row>
    <row r="129" customFormat="false" ht="15.75" hidden="false" customHeight="false" outlineLevel="0" collapsed="false">
      <c r="A129" s="104" t="n">
        <v>42641</v>
      </c>
      <c r="B129" s="8" t="s">
        <v>626</v>
      </c>
      <c r="D129" s="92" t="n">
        <v>0.697916666666667</v>
      </c>
      <c r="E129" s="92" t="n">
        <v>0.697916666666667</v>
      </c>
      <c r="F129" s="55" t="s">
        <v>439</v>
      </c>
      <c r="G129" s="55" t="s">
        <v>439</v>
      </c>
      <c r="H129" s="57" t="n">
        <v>470000</v>
      </c>
      <c r="J129" s="0" t="n">
        <f aca="false">H129*12</f>
        <v>5640000</v>
      </c>
    </row>
    <row r="130" customFormat="false" ht="15.75" hidden="false" customHeight="false" outlineLevel="0" collapsed="false">
      <c r="A130" s="104" t="n">
        <v>42642</v>
      </c>
      <c r="B130" s="8" t="s">
        <v>626</v>
      </c>
      <c r="D130" s="92" t="n">
        <v>0.697916666666667</v>
      </c>
      <c r="E130" s="92" t="n">
        <v>0.697916666666667</v>
      </c>
      <c r="F130" s="55" t="s">
        <v>1173</v>
      </c>
      <c r="G130" s="55" t="s">
        <v>1173</v>
      </c>
      <c r="H130" s="57" t="n">
        <v>270000</v>
      </c>
      <c r="J130" s="0" t="n">
        <f aca="false">H130*12</f>
        <v>3240000</v>
      </c>
    </row>
    <row r="131" customFormat="false" ht="15.75" hidden="false" customHeight="false" outlineLevel="0" collapsed="false">
      <c r="A131" s="104" t="n">
        <v>42643</v>
      </c>
      <c r="B131" s="8" t="s">
        <v>626</v>
      </c>
      <c r="D131" s="92" t="n">
        <v>0.697916666666667</v>
      </c>
      <c r="E131" s="92" t="n">
        <v>0.697916666666667</v>
      </c>
      <c r="F131" s="55" t="s">
        <v>1183</v>
      </c>
      <c r="G131" s="55" t="s">
        <v>1183</v>
      </c>
      <c r="H131" s="57" t="n">
        <v>1032000</v>
      </c>
      <c r="J131" s="0" t="n">
        <f aca="false">H131*12</f>
        <v>12384000</v>
      </c>
    </row>
    <row r="132" customFormat="false" ht="15.75" hidden="false" customHeight="false" outlineLevel="0" collapsed="false">
      <c r="A132" s="104" t="n">
        <v>42646</v>
      </c>
      <c r="B132" s="8" t="s">
        <v>626</v>
      </c>
      <c r="D132" s="92" t="n">
        <v>0.697916666666667</v>
      </c>
      <c r="E132" s="92" t="n">
        <v>0.697916666666667</v>
      </c>
      <c r="F132" s="55" t="s">
        <v>1174</v>
      </c>
      <c r="G132" s="55" t="s">
        <v>1174</v>
      </c>
      <c r="H132" s="57" t="n">
        <v>637000</v>
      </c>
      <c r="J132" s="0" t="n">
        <f aca="false">H132*12</f>
        <v>7644000</v>
      </c>
    </row>
    <row r="133" customFormat="false" ht="15.75" hidden="false" customHeight="false" outlineLevel="0" collapsed="false">
      <c r="A133" s="104" t="n">
        <v>42647</v>
      </c>
      <c r="B133" s="8" t="s">
        <v>626</v>
      </c>
      <c r="D133" s="92" t="n">
        <v>0.697916666666667</v>
      </c>
      <c r="E133" s="92" t="n">
        <v>0.697916666666667</v>
      </c>
      <c r="F133" s="55" t="s">
        <v>452</v>
      </c>
      <c r="G133" s="55" t="s">
        <v>452</v>
      </c>
      <c r="H133" s="57" t="n">
        <v>530000</v>
      </c>
      <c r="J133" s="0" t="n">
        <f aca="false">H133*12</f>
        <v>6360000</v>
      </c>
    </row>
    <row r="134" customFormat="false" ht="15.75" hidden="false" customHeight="false" outlineLevel="0" collapsed="false">
      <c r="A134" s="104" t="n">
        <v>42648</v>
      </c>
      <c r="B134" s="8" t="s">
        <v>626</v>
      </c>
      <c r="D134" s="92" t="n">
        <v>0.697916666666667</v>
      </c>
      <c r="E134" s="92" t="n">
        <v>0.697916666666667</v>
      </c>
      <c r="F134" s="55" t="s">
        <v>436</v>
      </c>
      <c r="G134" s="55" t="s">
        <v>436</v>
      </c>
      <c r="H134" s="57" t="n">
        <v>230000</v>
      </c>
      <c r="J134" s="0" t="n">
        <f aca="false">H134*12</f>
        <v>2760000</v>
      </c>
    </row>
    <row r="135" customFormat="false" ht="15.75" hidden="false" customHeight="false" outlineLevel="0" collapsed="false">
      <c r="A135" s="104" t="n">
        <v>42649</v>
      </c>
      <c r="B135" s="8" t="s">
        <v>626</v>
      </c>
      <c r="D135" s="92" t="n">
        <v>0.697916666666667</v>
      </c>
      <c r="E135" s="92" t="n">
        <v>0.697916666666667</v>
      </c>
      <c r="F135" s="55" t="s">
        <v>1173</v>
      </c>
      <c r="G135" s="55" t="s">
        <v>1173</v>
      </c>
      <c r="H135" s="57" t="n">
        <v>163000</v>
      </c>
      <c r="J135" s="0" t="n">
        <f aca="false">H135*12</f>
        <v>1956000</v>
      </c>
    </row>
    <row r="136" customFormat="false" ht="15.75" hidden="false" customHeight="false" outlineLevel="0" collapsed="false">
      <c r="A136" s="104" t="n">
        <v>42650</v>
      </c>
      <c r="B136" s="8" t="s">
        <v>626</v>
      </c>
      <c r="D136" s="92" t="n">
        <v>0.697916666666667</v>
      </c>
      <c r="E136" s="92" t="n">
        <v>0.697916666666667</v>
      </c>
      <c r="F136" s="55" t="s">
        <v>1184</v>
      </c>
      <c r="G136" s="55" t="s">
        <v>1184</v>
      </c>
      <c r="H136" s="57" t="n">
        <v>354000</v>
      </c>
      <c r="J136" s="0" t="n">
        <f aca="false">H136*12</f>
        <v>4248000</v>
      </c>
    </row>
    <row r="137" customFormat="false" ht="15.75" hidden="false" customHeight="false" outlineLevel="0" collapsed="false">
      <c r="A137" s="104" t="n">
        <v>42653</v>
      </c>
      <c r="B137" s="8" t="s">
        <v>626</v>
      </c>
      <c r="D137" s="92" t="n">
        <v>0.697916666666667</v>
      </c>
      <c r="E137" s="92" t="n">
        <v>0.697916666666667</v>
      </c>
      <c r="F137" s="55" t="s">
        <v>1169</v>
      </c>
      <c r="G137" s="55" t="s">
        <v>1169</v>
      </c>
      <c r="H137" s="57" t="n">
        <v>687000</v>
      </c>
      <c r="J137" s="0" t="n">
        <f aca="false">H137*12</f>
        <v>8244000</v>
      </c>
    </row>
    <row r="138" customFormat="false" ht="15.75" hidden="false" customHeight="false" outlineLevel="0" collapsed="false">
      <c r="A138" s="104" t="n">
        <v>42654</v>
      </c>
      <c r="B138" s="8" t="s">
        <v>626</v>
      </c>
      <c r="D138" s="92" t="n">
        <v>0.697916666666667</v>
      </c>
      <c r="E138" s="92" t="n">
        <v>0.697916666666667</v>
      </c>
      <c r="F138" s="55" t="s">
        <v>1165</v>
      </c>
      <c r="G138" s="55" t="s">
        <v>1165</v>
      </c>
      <c r="H138" s="57" t="n">
        <v>507000</v>
      </c>
      <c r="J138" s="0" t="n">
        <f aca="false">H138*12</f>
        <v>6084000</v>
      </c>
    </row>
    <row r="139" customFormat="false" ht="15.75" hidden="false" customHeight="false" outlineLevel="0" collapsed="false">
      <c r="A139" s="104" t="n">
        <v>42655</v>
      </c>
      <c r="B139" s="8" t="s">
        <v>626</v>
      </c>
      <c r="D139" s="92" t="n">
        <v>0.697916666666667</v>
      </c>
      <c r="E139" s="92" t="n">
        <v>0.697916666666667</v>
      </c>
      <c r="F139" s="55" t="s">
        <v>1153</v>
      </c>
      <c r="G139" s="55" t="s">
        <v>1153</v>
      </c>
      <c r="H139" s="57" t="n">
        <v>729000</v>
      </c>
      <c r="J139" s="0" t="n">
        <f aca="false">H139*12</f>
        <v>8748000</v>
      </c>
    </row>
    <row r="140" customFormat="false" ht="15.75" hidden="false" customHeight="false" outlineLevel="0" collapsed="false">
      <c r="A140" s="104" t="n">
        <v>42656</v>
      </c>
      <c r="B140" s="8" t="s">
        <v>626</v>
      </c>
      <c r="D140" s="92" t="n">
        <v>0.697916666666667</v>
      </c>
      <c r="E140" s="92" t="n">
        <v>0.697916666666667</v>
      </c>
      <c r="F140" s="55" t="s">
        <v>1172</v>
      </c>
      <c r="G140" s="55" t="s">
        <v>1172</v>
      </c>
      <c r="H140" s="57" t="n">
        <v>417000</v>
      </c>
      <c r="J140" s="0" t="n">
        <f aca="false">H140*12</f>
        <v>5004000</v>
      </c>
    </row>
    <row r="141" customFormat="false" ht="15.75" hidden="false" customHeight="false" outlineLevel="0" collapsed="false">
      <c r="A141" s="104" t="n">
        <v>42657</v>
      </c>
      <c r="B141" s="8" t="s">
        <v>626</v>
      </c>
      <c r="D141" s="92" t="n">
        <v>0.697916666666667</v>
      </c>
      <c r="E141" s="92" t="n">
        <v>0.697916666666667</v>
      </c>
      <c r="F141" s="55" t="s">
        <v>1168</v>
      </c>
      <c r="G141" s="55" t="s">
        <v>1168</v>
      </c>
      <c r="H141" s="57" t="n">
        <v>675000</v>
      </c>
      <c r="J141" s="0" t="n">
        <f aca="false">H141*12</f>
        <v>8100000</v>
      </c>
    </row>
    <row r="142" customFormat="false" ht="15.75" hidden="false" customHeight="false" outlineLevel="0" collapsed="false">
      <c r="A142" s="104" t="n">
        <v>42660</v>
      </c>
      <c r="B142" s="8" t="s">
        <v>626</v>
      </c>
      <c r="D142" s="92" t="n">
        <v>0.697916666666667</v>
      </c>
      <c r="E142" s="92" t="n">
        <v>0.697916666666667</v>
      </c>
      <c r="F142" s="55" t="s">
        <v>1185</v>
      </c>
      <c r="G142" s="55" t="s">
        <v>1185</v>
      </c>
      <c r="H142" s="57" t="n">
        <v>364000</v>
      </c>
      <c r="J142" s="0" t="n">
        <f aca="false">H142*12</f>
        <v>4368000</v>
      </c>
    </row>
    <row r="143" customFormat="false" ht="15.75" hidden="false" customHeight="false" outlineLevel="0" collapsed="false">
      <c r="A143" s="104" t="n">
        <v>42661</v>
      </c>
      <c r="B143" s="8" t="s">
        <v>626</v>
      </c>
      <c r="D143" s="92" t="n">
        <v>0.697916666666667</v>
      </c>
      <c r="E143" s="92" t="n">
        <v>0.697916666666667</v>
      </c>
      <c r="F143" s="55" t="s">
        <v>1178</v>
      </c>
      <c r="G143" s="55" t="s">
        <v>1178</v>
      </c>
      <c r="H143" s="57" t="n">
        <v>391000</v>
      </c>
      <c r="J143" s="0" t="n">
        <f aca="false">H143*12</f>
        <v>4692000</v>
      </c>
    </row>
    <row r="144" customFormat="false" ht="15.75" hidden="false" customHeight="false" outlineLevel="0" collapsed="false">
      <c r="A144" s="104" t="n">
        <v>42662</v>
      </c>
      <c r="B144" s="8" t="s">
        <v>626</v>
      </c>
      <c r="D144" s="92" t="n">
        <v>0.697916666666667</v>
      </c>
      <c r="E144" s="92" t="n">
        <v>0.697916666666667</v>
      </c>
      <c r="F144" s="55" t="s">
        <v>1185</v>
      </c>
      <c r="G144" s="55" t="s">
        <v>1185</v>
      </c>
      <c r="H144" s="57" t="n">
        <v>439000</v>
      </c>
      <c r="J144" s="0" t="n">
        <f aca="false">H144*12</f>
        <v>5268000</v>
      </c>
    </row>
    <row r="145" customFormat="false" ht="15.75" hidden="false" customHeight="false" outlineLevel="0" collapsed="false">
      <c r="A145" s="104" t="n">
        <v>42663</v>
      </c>
      <c r="B145" s="8" t="s">
        <v>626</v>
      </c>
      <c r="D145" s="92" t="n">
        <v>0.697916666666667</v>
      </c>
      <c r="E145" s="92" t="n">
        <v>0.697916666666667</v>
      </c>
      <c r="F145" s="55" t="s">
        <v>439</v>
      </c>
      <c r="G145" s="55" t="s">
        <v>439</v>
      </c>
      <c r="H145" s="57" t="n">
        <v>352000</v>
      </c>
      <c r="J145" s="0" t="n">
        <f aca="false">H145*12</f>
        <v>4224000</v>
      </c>
    </row>
    <row r="146" customFormat="false" ht="15.75" hidden="false" customHeight="false" outlineLevel="0" collapsed="false">
      <c r="A146" s="104" t="n">
        <v>42664</v>
      </c>
      <c r="B146" s="8" t="s">
        <v>626</v>
      </c>
      <c r="D146" s="92" t="n">
        <v>0.697916666666667</v>
      </c>
      <c r="E146" s="92" t="n">
        <v>0.697916666666667</v>
      </c>
      <c r="F146" s="55" t="s">
        <v>1172</v>
      </c>
      <c r="G146" s="55" t="s">
        <v>1172</v>
      </c>
      <c r="H146" s="57" t="n">
        <v>672000</v>
      </c>
      <c r="J146" s="0" t="n">
        <f aca="false">H146*12</f>
        <v>8064000</v>
      </c>
    </row>
    <row r="147" customFormat="false" ht="15.75" hidden="false" customHeight="false" outlineLevel="0" collapsed="false">
      <c r="A147" s="104" t="n">
        <v>42667</v>
      </c>
      <c r="B147" s="8" t="s">
        <v>626</v>
      </c>
      <c r="D147" s="92" t="n">
        <v>0.697916666666667</v>
      </c>
      <c r="E147" s="92" t="n">
        <v>0.697916666666667</v>
      </c>
      <c r="F147" s="55" t="s">
        <v>1168</v>
      </c>
      <c r="G147" s="55" t="s">
        <v>1168</v>
      </c>
      <c r="H147" s="57" t="n">
        <v>470000</v>
      </c>
      <c r="J147" s="0" t="n">
        <f aca="false">H147*12</f>
        <v>5640000</v>
      </c>
    </row>
    <row r="148" customFormat="false" ht="15.75" hidden="false" customHeight="false" outlineLevel="0" collapsed="false">
      <c r="A148" s="104" t="n">
        <v>42668</v>
      </c>
      <c r="B148" s="8" t="s">
        <v>626</v>
      </c>
      <c r="D148" s="92" t="n">
        <v>0.697916666666667</v>
      </c>
      <c r="E148" s="92" t="n">
        <v>0.697916666666667</v>
      </c>
      <c r="F148" s="55" t="s">
        <v>1186</v>
      </c>
      <c r="G148" s="55" t="s">
        <v>1173</v>
      </c>
      <c r="H148" s="57" t="n">
        <v>449000</v>
      </c>
      <c r="J148" s="0" t="n">
        <f aca="false">H148*12</f>
        <v>5388000</v>
      </c>
    </row>
    <row r="149" customFormat="false" ht="15.75" hidden="false" customHeight="false" outlineLevel="0" collapsed="false">
      <c r="A149" s="104" t="n">
        <v>42669</v>
      </c>
      <c r="B149" s="8" t="s">
        <v>626</v>
      </c>
      <c r="D149" s="92" t="n">
        <v>0.697916666666667</v>
      </c>
      <c r="E149" s="92" t="n">
        <v>0.697916666666667</v>
      </c>
      <c r="F149" s="55" t="s">
        <v>1167</v>
      </c>
      <c r="G149" s="55" t="s">
        <v>1167</v>
      </c>
      <c r="H149" s="57" t="n">
        <v>387000</v>
      </c>
      <c r="J149" s="0" t="n">
        <f aca="false">H149*12</f>
        <v>4644000</v>
      </c>
    </row>
    <row r="150" customFormat="false" ht="15.75" hidden="false" customHeight="false" outlineLevel="0" collapsed="false">
      <c r="A150" s="104" t="n">
        <v>42670</v>
      </c>
      <c r="B150" s="8" t="s">
        <v>626</v>
      </c>
      <c r="D150" s="92" t="n">
        <v>0.697916666666667</v>
      </c>
      <c r="E150" s="92" t="n">
        <v>0.697916666666667</v>
      </c>
      <c r="F150" s="55" t="s">
        <v>1186</v>
      </c>
      <c r="G150" s="55" t="s">
        <v>1186</v>
      </c>
      <c r="H150" s="57" t="n">
        <v>480000</v>
      </c>
      <c r="J150" s="0" t="n">
        <f aca="false">H150*12</f>
        <v>5760000</v>
      </c>
    </row>
    <row r="151" customFormat="false" ht="15.75" hidden="false" customHeight="false" outlineLevel="0" collapsed="false">
      <c r="A151" s="104" t="n">
        <v>42671</v>
      </c>
      <c r="B151" s="8" t="s">
        <v>626</v>
      </c>
      <c r="D151" s="92" t="n">
        <v>0.697916666666667</v>
      </c>
      <c r="E151" s="92" t="n">
        <v>0.697916666666667</v>
      </c>
      <c r="F151" s="55" t="s">
        <v>436</v>
      </c>
      <c r="G151" s="55" t="s">
        <v>436</v>
      </c>
      <c r="H151" s="57" t="n">
        <v>474000</v>
      </c>
      <c r="J151" s="0" t="n">
        <f aca="false">H151*12</f>
        <v>5688000</v>
      </c>
    </row>
    <row r="152" customFormat="false" ht="15.75" hidden="false" customHeight="false" outlineLevel="0" collapsed="false">
      <c r="A152" s="104" t="n">
        <v>42674</v>
      </c>
      <c r="B152" s="8" t="s">
        <v>626</v>
      </c>
      <c r="D152" s="92" t="n">
        <v>0.697916666666667</v>
      </c>
      <c r="E152" s="92" t="n">
        <v>0.697916666666667</v>
      </c>
      <c r="F152" s="55" t="s">
        <v>1185</v>
      </c>
      <c r="G152" s="55" t="s">
        <v>1185</v>
      </c>
      <c r="H152" s="57" t="n">
        <v>332000</v>
      </c>
      <c r="J152" s="0" t="n">
        <f aca="false">H152*12</f>
        <v>3984000</v>
      </c>
    </row>
    <row r="153" customFormat="false" ht="15.75" hidden="false" customHeight="false" outlineLevel="0" collapsed="false">
      <c r="A153" s="104" t="n">
        <v>42675</v>
      </c>
      <c r="B153" s="8" t="s">
        <v>626</v>
      </c>
      <c r="D153" s="92" t="n">
        <v>0.697916666666667</v>
      </c>
      <c r="E153" s="92" t="n">
        <v>0.697916666666667</v>
      </c>
      <c r="F153" s="55" t="s">
        <v>448</v>
      </c>
      <c r="G153" s="55" t="s">
        <v>448</v>
      </c>
      <c r="H153" s="57" t="n">
        <v>342000</v>
      </c>
      <c r="J153" s="0" t="n">
        <f aca="false">H153*12</f>
        <v>4104000</v>
      </c>
    </row>
    <row r="154" customFormat="false" ht="15.75" hidden="false" customHeight="false" outlineLevel="0" collapsed="false">
      <c r="A154" s="104" t="n">
        <v>42676</v>
      </c>
      <c r="B154" s="8" t="s">
        <v>626</v>
      </c>
      <c r="D154" s="92" t="n">
        <v>0.697916666666667</v>
      </c>
      <c r="E154" s="92" t="n">
        <v>0.697916666666667</v>
      </c>
      <c r="F154" s="55" t="s">
        <v>439</v>
      </c>
      <c r="G154" s="55" t="s">
        <v>439</v>
      </c>
      <c r="H154" s="57" t="n">
        <v>247000</v>
      </c>
      <c r="J154" s="0" t="n">
        <f aca="false">H154*12</f>
        <v>2964000</v>
      </c>
    </row>
    <row r="155" customFormat="false" ht="15.75" hidden="false" customHeight="false" outlineLevel="0" collapsed="false">
      <c r="A155" s="104" t="n">
        <v>42677</v>
      </c>
      <c r="B155" s="8" t="s">
        <v>626</v>
      </c>
      <c r="D155" s="92" t="n">
        <v>0.697916666666667</v>
      </c>
      <c r="E155" s="92" t="n">
        <v>0.697916666666667</v>
      </c>
      <c r="F155" s="55" t="s">
        <v>1185</v>
      </c>
      <c r="G155" s="55" t="s">
        <v>1185</v>
      </c>
      <c r="H155" s="57" t="n">
        <v>290000</v>
      </c>
      <c r="J155" s="0" t="n">
        <f aca="false">H155*12</f>
        <v>3480000</v>
      </c>
    </row>
    <row r="156" customFormat="false" ht="15.75" hidden="false" customHeight="false" outlineLevel="0" collapsed="false">
      <c r="A156" s="104" t="n">
        <v>42678</v>
      </c>
      <c r="B156" s="8" t="s">
        <v>626</v>
      </c>
      <c r="D156" s="92" t="n">
        <v>0.697916666666667</v>
      </c>
      <c r="E156" s="92" t="n">
        <v>0.697916666666667</v>
      </c>
      <c r="F156" s="55" t="s">
        <v>1177</v>
      </c>
      <c r="G156" s="55" t="s">
        <v>1177</v>
      </c>
      <c r="H156" s="57" t="n">
        <v>542000</v>
      </c>
      <c r="J156" s="0" t="n">
        <f aca="false">H156*12</f>
        <v>6504000</v>
      </c>
    </row>
    <row r="157" customFormat="false" ht="15.75" hidden="false" customHeight="false" outlineLevel="0" collapsed="false">
      <c r="A157" s="104" t="n">
        <v>42681</v>
      </c>
      <c r="B157" s="8" t="s">
        <v>626</v>
      </c>
      <c r="D157" s="92" t="n">
        <v>0.697916666666667</v>
      </c>
      <c r="E157" s="92" t="n">
        <v>0.697916666666667</v>
      </c>
      <c r="F157" s="55" t="s">
        <v>7</v>
      </c>
      <c r="G157" s="55" t="s">
        <v>7</v>
      </c>
      <c r="H157" s="57" t="n">
        <v>180000</v>
      </c>
      <c r="J157" s="0" t="n">
        <f aca="false">H157*12</f>
        <v>2160000</v>
      </c>
    </row>
    <row r="158" customFormat="false" ht="15.75" hidden="false" customHeight="false" outlineLevel="0" collapsed="false">
      <c r="A158" s="104" t="n">
        <v>42682</v>
      </c>
      <c r="B158" s="8" t="s">
        <v>626</v>
      </c>
      <c r="D158" s="92" t="n">
        <v>0.697916666666667</v>
      </c>
      <c r="E158" s="92" t="n">
        <v>0.697916666666667</v>
      </c>
      <c r="F158" s="55" t="s">
        <v>1185</v>
      </c>
      <c r="G158" s="55" t="s">
        <v>1185</v>
      </c>
      <c r="H158" s="57" t="n">
        <v>344000</v>
      </c>
      <c r="J158" s="0" t="n">
        <f aca="false">H158*12</f>
        <v>4128000</v>
      </c>
    </row>
    <row r="159" customFormat="false" ht="15.75" hidden="false" customHeight="false" outlineLevel="0" collapsed="false">
      <c r="A159" s="104" t="n">
        <v>42683</v>
      </c>
      <c r="B159" s="8" t="s">
        <v>626</v>
      </c>
      <c r="D159" s="92" t="n">
        <v>0.697916666666667</v>
      </c>
      <c r="E159" s="92" t="n">
        <v>0.697916666666667</v>
      </c>
      <c r="F159" s="55" t="s">
        <v>1177</v>
      </c>
      <c r="G159" s="55" t="s">
        <v>1177</v>
      </c>
      <c r="H159" s="57" t="n">
        <v>870000</v>
      </c>
      <c r="J159" s="0" t="n">
        <f aca="false">H159*12</f>
        <v>10440000</v>
      </c>
    </row>
    <row r="160" customFormat="false" ht="15.75" hidden="false" customHeight="false" outlineLevel="0" collapsed="false">
      <c r="A160" s="104" t="n">
        <v>42684</v>
      </c>
      <c r="B160" s="8" t="s">
        <v>626</v>
      </c>
      <c r="D160" s="92" t="n">
        <v>0.697916666666667</v>
      </c>
      <c r="E160" s="92" t="n">
        <v>0.697916666666667</v>
      </c>
      <c r="F160" s="55" t="s">
        <v>1173</v>
      </c>
      <c r="G160" s="55" t="s">
        <v>1173</v>
      </c>
      <c r="H160" s="57" t="n">
        <v>283000</v>
      </c>
      <c r="J160" s="0" t="n">
        <f aca="false">H160*12</f>
        <v>3396000</v>
      </c>
    </row>
    <row r="161" customFormat="false" ht="15.75" hidden="false" customHeight="false" outlineLevel="0" collapsed="false">
      <c r="A161" s="104" t="n">
        <v>42685</v>
      </c>
      <c r="B161" s="8" t="s">
        <v>626</v>
      </c>
      <c r="D161" s="92" t="n">
        <v>0.697916666666667</v>
      </c>
      <c r="E161" s="92" t="n">
        <v>0.697916666666667</v>
      </c>
      <c r="F161" s="55" t="s">
        <v>1157</v>
      </c>
      <c r="G161" s="55" t="s">
        <v>1157</v>
      </c>
      <c r="H161" s="57" t="n">
        <v>201000</v>
      </c>
      <c r="J161" s="0" t="n">
        <f aca="false">H161*12</f>
        <v>2412000</v>
      </c>
    </row>
    <row r="162" customFormat="false" ht="15.75" hidden="false" customHeight="false" outlineLevel="0" collapsed="false">
      <c r="A162" s="104" t="n">
        <v>42688</v>
      </c>
      <c r="B162" s="8" t="s">
        <v>626</v>
      </c>
      <c r="D162" s="92" t="n">
        <v>0.697916666666667</v>
      </c>
      <c r="E162" s="92" t="n">
        <v>0.697916666666667</v>
      </c>
      <c r="F162" s="55" t="s">
        <v>1187</v>
      </c>
      <c r="G162" s="55" t="s">
        <v>1187</v>
      </c>
      <c r="H162" s="57" t="n">
        <v>204000</v>
      </c>
      <c r="J162" s="0" t="n">
        <f aca="false">H162*12</f>
        <v>2448000</v>
      </c>
    </row>
    <row r="163" customFormat="false" ht="15.75" hidden="false" customHeight="false" outlineLevel="0" collapsed="false">
      <c r="A163" s="104" t="n">
        <v>42689</v>
      </c>
      <c r="B163" s="8" t="s">
        <v>626</v>
      </c>
      <c r="D163" s="92" t="n">
        <v>0.697916666666667</v>
      </c>
      <c r="E163" s="92" t="n">
        <v>0.697916666666667</v>
      </c>
      <c r="F163" s="55" t="s">
        <v>1188</v>
      </c>
      <c r="G163" s="55" t="s">
        <v>1188</v>
      </c>
      <c r="H163" s="57" t="n">
        <v>279000</v>
      </c>
      <c r="J163" s="0" t="n">
        <f aca="false">H163*12</f>
        <v>3348000</v>
      </c>
    </row>
    <row r="164" customFormat="false" ht="15.75" hidden="false" customHeight="false" outlineLevel="0" collapsed="false">
      <c r="A164" s="104" t="n">
        <v>42690</v>
      </c>
      <c r="B164" s="8" t="s">
        <v>626</v>
      </c>
      <c r="D164" s="92" t="n">
        <v>0.697916666666667</v>
      </c>
      <c r="E164" s="92" t="n">
        <v>0.697916666666667</v>
      </c>
      <c r="F164" s="55" t="s">
        <v>1185</v>
      </c>
      <c r="G164" s="55" t="s">
        <v>1185</v>
      </c>
      <c r="H164" s="57" t="n">
        <v>459000</v>
      </c>
      <c r="J164" s="0" t="n">
        <f aca="false">H164*12</f>
        <v>5508000</v>
      </c>
    </row>
    <row r="165" customFormat="false" ht="15.75" hidden="false" customHeight="false" outlineLevel="0" collapsed="false">
      <c r="A165" s="104" t="n">
        <v>42691</v>
      </c>
      <c r="B165" s="8" t="s">
        <v>626</v>
      </c>
      <c r="D165" s="92" t="n">
        <v>0.697916666666667</v>
      </c>
      <c r="E165" s="92" t="n">
        <v>0.697916666666667</v>
      </c>
      <c r="F165" s="55" t="s">
        <v>1187</v>
      </c>
      <c r="G165" s="55" t="s">
        <v>1187</v>
      </c>
      <c r="H165" s="57" t="n">
        <v>478000</v>
      </c>
      <c r="J165" s="0" t="n">
        <f aca="false">H165*12</f>
        <v>5736000</v>
      </c>
    </row>
    <row r="166" customFormat="false" ht="15.75" hidden="false" customHeight="false" outlineLevel="0" collapsed="false">
      <c r="A166" s="104" t="n">
        <v>42692</v>
      </c>
      <c r="B166" s="8" t="s">
        <v>626</v>
      </c>
      <c r="D166" s="92" t="n">
        <v>0.697916666666667</v>
      </c>
      <c r="E166" s="92" t="n">
        <v>0.697916666666667</v>
      </c>
      <c r="F166" s="55" t="s">
        <v>1185</v>
      </c>
      <c r="G166" s="55" t="s">
        <v>1185</v>
      </c>
      <c r="H166" s="57" t="n">
        <v>427000</v>
      </c>
      <c r="J166" s="0" t="n">
        <f aca="false">H166*12</f>
        <v>5124000</v>
      </c>
    </row>
    <row r="167" customFormat="false" ht="15.75" hidden="false" customHeight="false" outlineLevel="0" collapsed="false">
      <c r="A167" s="104" t="n">
        <v>42695</v>
      </c>
      <c r="B167" s="8" t="s">
        <v>626</v>
      </c>
      <c r="D167" s="92" t="n">
        <v>0.697916666666667</v>
      </c>
      <c r="E167" s="92" t="n">
        <v>0.697916666666667</v>
      </c>
      <c r="F167" s="55" t="s">
        <v>1185</v>
      </c>
      <c r="G167" s="55" t="s">
        <v>1185</v>
      </c>
      <c r="H167" s="57" t="n">
        <v>402000</v>
      </c>
      <c r="J167" s="0" t="n">
        <f aca="false">H167*12</f>
        <v>4824000</v>
      </c>
    </row>
    <row r="168" customFormat="false" ht="15.75" hidden="false" customHeight="false" outlineLevel="0" collapsed="false">
      <c r="A168" s="104" t="n">
        <v>42696</v>
      </c>
      <c r="B168" s="8" t="s">
        <v>626</v>
      </c>
      <c r="D168" s="92" t="n">
        <v>0.697916666666667</v>
      </c>
      <c r="E168" s="92" t="n">
        <v>0.697916666666667</v>
      </c>
      <c r="F168" s="55" t="s">
        <v>1187</v>
      </c>
      <c r="G168" s="55" t="s">
        <v>1187</v>
      </c>
      <c r="H168" s="57" t="n">
        <v>263000</v>
      </c>
      <c r="J168" s="0" t="n">
        <f aca="false">H168*12</f>
        <v>3156000</v>
      </c>
    </row>
    <row r="169" customFormat="false" ht="15.75" hidden="false" customHeight="false" outlineLevel="0" collapsed="false">
      <c r="A169" s="104" t="n">
        <v>42697</v>
      </c>
      <c r="B169" s="8" t="s">
        <v>626</v>
      </c>
      <c r="D169" s="92" t="n">
        <v>0.697916666666667</v>
      </c>
      <c r="E169" s="92" t="n">
        <v>0.697916666666667</v>
      </c>
      <c r="F169" s="55" t="s">
        <v>1168</v>
      </c>
      <c r="G169" s="55" t="s">
        <v>1168</v>
      </c>
      <c r="H169" s="57" t="n">
        <v>385000</v>
      </c>
      <c r="J169" s="0" t="n">
        <f aca="false">H169*12</f>
        <v>4620000</v>
      </c>
    </row>
    <row r="170" customFormat="false" ht="15.75" hidden="false" customHeight="false" outlineLevel="0" collapsed="false">
      <c r="A170" s="104" t="n">
        <v>42698</v>
      </c>
      <c r="B170" s="8" t="s">
        <v>626</v>
      </c>
      <c r="D170" s="92" t="n">
        <v>0.697916666666667</v>
      </c>
      <c r="E170" s="92" t="n">
        <v>0.697916666666667</v>
      </c>
      <c r="F170" s="55" t="s">
        <v>1185</v>
      </c>
      <c r="G170" s="55" t="s">
        <v>1185</v>
      </c>
      <c r="H170" s="57" t="n">
        <v>426000</v>
      </c>
      <c r="J170" s="0" t="n">
        <f aca="false">H170*12</f>
        <v>5112000</v>
      </c>
    </row>
    <row r="171" customFormat="false" ht="15.75" hidden="false" customHeight="false" outlineLevel="0" collapsed="false">
      <c r="A171" s="104" t="n">
        <v>42699</v>
      </c>
      <c r="B171" s="8" t="s">
        <v>626</v>
      </c>
      <c r="D171" s="92" t="n">
        <v>0.697916666666667</v>
      </c>
      <c r="E171" s="92" t="n">
        <v>0.697916666666667</v>
      </c>
      <c r="F171" s="55" t="s">
        <v>1187</v>
      </c>
      <c r="G171" s="55" t="s">
        <v>1187</v>
      </c>
      <c r="H171" s="57" t="n">
        <v>180000</v>
      </c>
      <c r="J171" s="0" t="n">
        <f aca="false">H171*12</f>
        <v>2160000</v>
      </c>
    </row>
    <row r="172" customFormat="false" ht="15.75" hidden="false" customHeight="false" outlineLevel="0" collapsed="false">
      <c r="A172" s="104" t="n">
        <v>42702</v>
      </c>
      <c r="B172" s="8" t="s">
        <v>626</v>
      </c>
      <c r="D172" s="92" t="n">
        <v>0.697916666666667</v>
      </c>
      <c r="E172" s="92" t="n">
        <v>0.697916666666667</v>
      </c>
      <c r="F172" s="55" t="s">
        <v>1189</v>
      </c>
      <c r="G172" s="55" t="s">
        <v>1189</v>
      </c>
      <c r="H172" s="57" t="n">
        <v>389000</v>
      </c>
      <c r="J172" s="0" t="n">
        <f aca="false">H172*12</f>
        <v>4668000</v>
      </c>
    </row>
    <row r="173" customFormat="false" ht="15.75" hidden="false" customHeight="false" outlineLevel="0" collapsed="false">
      <c r="A173" s="104" t="n">
        <v>42703</v>
      </c>
      <c r="B173" s="8" t="s">
        <v>626</v>
      </c>
      <c r="D173" s="92" t="n">
        <v>0.697916666666667</v>
      </c>
      <c r="E173" s="92" t="n">
        <v>0.697916666666667</v>
      </c>
      <c r="F173" s="55" t="s">
        <v>1185</v>
      </c>
      <c r="G173" s="55" t="s">
        <v>1185</v>
      </c>
      <c r="H173" s="57" t="n">
        <v>328000</v>
      </c>
      <c r="J173" s="0" t="n">
        <f aca="false">H173*12</f>
        <v>3936000</v>
      </c>
    </row>
    <row r="174" customFormat="false" ht="15.75" hidden="false" customHeight="false" outlineLevel="0" collapsed="false">
      <c r="A174" s="104" t="n">
        <v>42704</v>
      </c>
      <c r="B174" s="8" t="s">
        <v>626</v>
      </c>
      <c r="D174" s="92" t="n">
        <v>0.697916666666667</v>
      </c>
      <c r="E174" s="92" t="n">
        <v>0.697916666666667</v>
      </c>
      <c r="F174" s="55" t="s">
        <v>449</v>
      </c>
      <c r="G174" s="55" t="s">
        <v>449</v>
      </c>
      <c r="H174" s="57" t="n">
        <v>409000</v>
      </c>
      <c r="J174" s="0" t="n">
        <f aca="false">H174*12</f>
        <v>4908000</v>
      </c>
    </row>
    <row r="175" customFormat="false" ht="15.75" hidden="false" customHeight="false" outlineLevel="0" collapsed="false">
      <c r="A175" s="104" t="n">
        <v>42705</v>
      </c>
      <c r="B175" s="8" t="s">
        <v>626</v>
      </c>
      <c r="D175" s="92" t="n">
        <v>0.697916666666667</v>
      </c>
      <c r="E175" s="92" t="n">
        <v>0.697916666666667</v>
      </c>
      <c r="F175" s="55" t="s">
        <v>1185</v>
      </c>
      <c r="G175" s="55" t="s">
        <v>1185</v>
      </c>
      <c r="H175" s="57" t="n">
        <v>464000</v>
      </c>
      <c r="J175" s="0" t="n">
        <f aca="false">H175*12</f>
        <v>5568000</v>
      </c>
    </row>
    <row r="176" customFormat="false" ht="15.75" hidden="false" customHeight="false" outlineLevel="0" collapsed="false">
      <c r="A176" s="104" t="n">
        <v>42706</v>
      </c>
      <c r="B176" s="8" t="s">
        <v>626</v>
      </c>
      <c r="D176" s="92" t="n">
        <v>0.697916666666667</v>
      </c>
      <c r="E176" s="92" t="n">
        <v>0.697916666666667</v>
      </c>
      <c r="F176" s="55" t="s">
        <v>449</v>
      </c>
      <c r="G176" s="55" t="s">
        <v>449</v>
      </c>
      <c r="H176" s="57" t="n">
        <v>579000</v>
      </c>
      <c r="J176" s="0" t="n">
        <f aca="false">H176*12</f>
        <v>6948000</v>
      </c>
    </row>
    <row r="177" customFormat="false" ht="15.75" hidden="false" customHeight="false" outlineLevel="0" collapsed="false">
      <c r="A177" s="104" t="n">
        <v>42709</v>
      </c>
      <c r="B177" s="8" t="s">
        <v>626</v>
      </c>
      <c r="D177" s="92" t="n">
        <v>0.697916666666667</v>
      </c>
      <c r="E177" s="92" t="n">
        <v>0.697916666666667</v>
      </c>
      <c r="F177" s="55" t="s">
        <v>1190</v>
      </c>
      <c r="G177" s="55" t="s">
        <v>1190</v>
      </c>
      <c r="H177" s="57" t="n">
        <v>426000</v>
      </c>
      <c r="J177" s="0" t="n">
        <f aca="false">H177*12</f>
        <v>5112000</v>
      </c>
    </row>
    <row r="178" customFormat="false" ht="15.75" hidden="false" customHeight="false" outlineLevel="0" collapsed="false">
      <c r="A178" s="104" t="n">
        <v>42710</v>
      </c>
      <c r="B178" s="8" t="s">
        <v>626</v>
      </c>
      <c r="D178" s="92" t="n">
        <v>0.697916666666667</v>
      </c>
      <c r="E178" s="92" t="n">
        <v>0.697916666666667</v>
      </c>
      <c r="F178" s="55" t="s">
        <v>448</v>
      </c>
      <c r="G178" s="55" t="s">
        <v>448</v>
      </c>
      <c r="H178" s="57" t="n">
        <v>378000</v>
      </c>
      <c r="J178" s="0" t="n">
        <f aca="false">H178*12</f>
        <v>4536000</v>
      </c>
    </row>
    <row r="179" customFormat="false" ht="15.75" hidden="false" customHeight="false" outlineLevel="0" collapsed="false">
      <c r="A179" s="104" t="n">
        <v>42711</v>
      </c>
      <c r="B179" s="8" t="s">
        <v>626</v>
      </c>
      <c r="D179" s="92" t="n">
        <v>0.697916666666667</v>
      </c>
      <c r="E179" s="92" t="n">
        <v>0.697916666666667</v>
      </c>
      <c r="F179" s="55" t="s">
        <v>450</v>
      </c>
      <c r="G179" s="55" t="s">
        <v>450</v>
      </c>
      <c r="H179" s="57" t="n">
        <v>533000</v>
      </c>
      <c r="J179" s="0" t="n">
        <f aca="false">H179*12</f>
        <v>6396000</v>
      </c>
    </row>
    <row r="180" customFormat="false" ht="15.75" hidden="false" customHeight="false" outlineLevel="0" collapsed="false">
      <c r="A180" s="104" t="n">
        <v>42712</v>
      </c>
      <c r="B180" s="8" t="s">
        <v>626</v>
      </c>
      <c r="D180" s="92" t="n">
        <v>0.697916666666667</v>
      </c>
      <c r="E180" s="92" t="n">
        <v>0.697916666666667</v>
      </c>
      <c r="F180" s="55" t="s">
        <v>441</v>
      </c>
      <c r="G180" s="55" t="s">
        <v>441</v>
      </c>
      <c r="H180" s="57" t="n">
        <v>483000</v>
      </c>
      <c r="J180" s="0" t="n">
        <f aca="false">H180*12</f>
        <v>5796000</v>
      </c>
    </row>
    <row r="181" customFormat="false" ht="15.75" hidden="false" customHeight="false" outlineLevel="0" collapsed="false">
      <c r="A181" s="104" t="n">
        <v>42713</v>
      </c>
      <c r="B181" s="8" t="s">
        <v>626</v>
      </c>
      <c r="D181" s="92" t="n">
        <v>0.697916666666667</v>
      </c>
      <c r="E181" s="92" t="n">
        <v>0.697916666666667</v>
      </c>
      <c r="F181" s="55" t="s">
        <v>1186</v>
      </c>
      <c r="G181" s="55" t="s">
        <v>1186</v>
      </c>
      <c r="H181" s="57" t="n">
        <v>547000</v>
      </c>
      <c r="J181" s="0" t="n">
        <f aca="false">H181*12</f>
        <v>6564000</v>
      </c>
    </row>
    <row r="182" customFormat="false" ht="15.75" hidden="false" customHeight="false" outlineLevel="0" collapsed="false">
      <c r="A182" s="104" t="n">
        <v>42716</v>
      </c>
      <c r="B182" s="8" t="s">
        <v>626</v>
      </c>
      <c r="D182" s="92" t="n">
        <v>0.697916666666667</v>
      </c>
      <c r="E182" s="92" t="n">
        <v>0.697916666666667</v>
      </c>
      <c r="F182" s="55" t="s">
        <v>1191</v>
      </c>
      <c r="G182" s="55" t="s">
        <v>1191</v>
      </c>
      <c r="H182" s="57" t="n">
        <v>350000</v>
      </c>
      <c r="J182" s="0" t="n">
        <f aca="false">H182*12</f>
        <v>4200000</v>
      </c>
    </row>
    <row r="183" customFormat="false" ht="15.75" hidden="false" customHeight="false" outlineLevel="0" collapsed="false">
      <c r="A183" s="104" t="n">
        <v>42717</v>
      </c>
      <c r="B183" s="8" t="s">
        <v>626</v>
      </c>
      <c r="D183" s="92" t="n">
        <v>0.697916666666667</v>
      </c>
      <c r="E183" s="92" t="n">
        <v>0.697916666666667</v>
      </c>
      <c r="F183" s="55" t="s">
        <v>438</v>
      </c>
      <c r="G183" s="55" t="s">
        <v>438</v>
      </c>
      <c r="H183" s="57" t="n">
        <v>419000</v>
      </c>
      <c r="J183" s="0" t="n">
        <f aca="false">H183*12</f>
        <v>5028000</v>
      </c>
    </row>
    <row r="184" customFormat="false" ht="15.75" hidden="false" customHeight="false" outlineLevel="0" collapsed="false">
      <c r="A184" s="104" t="n">
        <v>42718</v>
      </c>
      <c r="B184" s="8" t="s">
        <v>626</v>
      </c>
      <c r="D184" s="92" t="n">
        <v>0.697916666666667</v>
      </c>
      <c r="E184" s="92" t="n">
        <v>0.697916666666667</v>
      </c>
      <c r="F184" s="55" t="s">
        <v>1192</v>
      </c>
      <c r="G184" s="55" t="s">
        <v>1192</v>
      </c>
      <c r="H184" s="57" t="n">
        <v>718000</v>
      </c>
      <c r="J184" s="0" t="n">
        <f aca="false">H184*12</f>
        <v>8616000</v>
      </c>
    </row>
    <row r="185" customFormat="false" ht="15.75" hidden="false" customHeight="false" outlineLevel="0" collapsed="false">
      <c r="A185" s="104" t="n">
        <v>42719</v>
      </c>
      <c r="B185" s="8" t="s">
        <v>626</v>
      </c>
      <c r="D185" s="92" t="n">
        <v>0.697916666666667</v>
      </c>
      <c r="E185" s="92" t="n">
        <v>0.697916666666667</v>
      </c>
      <c r="F185" s="55" t="s">
        <v>448</v>
      </c>
      <c r="G185" s="55" t="s">
        <v>448</v>
      </c>
      <c r="H185" s="57" t="n">
        <v>329000</v>
      </c>
      <c r="J185" s="0" t="n">
        <f aca="false">H185*12</f>
        <v>3948000</v>
      </c>
    </row>
    <row r="186" customFormat="false" ht="15.75" hidden="false" customHeight="false" outlineLevel="0" collapsed="false">
      <c r="A186" s="104" t="n">
        <v>42720</v>
      </c>
      <c r="B186" s="8" t="s">
        <v>626</v>
      </c>
      <c r="D186" s="92" t="n">
        <v>0.697916666666667</v>
      </c>
      <c r="E186" s="92" t="n">
        <v>0.697916666666667</v>
      </c>
      <c r="F186" s="55" t="s">
        <v>1191</v>
      </c>
      <c r="G186" s="55" t="s">
        <v>1191</v>
      </c>
      <c r="H186" s="57" t="n">
        <v>653000</v>
      </c>
      <c r="J186" s="0" t="n">
        <f aca="false">H186*12</f>
        <v>7836000</v>
      </c>
    </row>
    <row r="187" customFormat="false" ht="15.75" hidden="false" customHeight="false" outlineLevel="0" collapsed="false">
      <c r="A187" s="104" t="n">
        <v>42723</v>
      </c>
      <c r="B187" s="8" t="s">
        <v>626</v>
      </c>
      <c r="D187" s="92" t="n">
        <v>0.697916666666667</v>
      </c>
      <c r="E187" s="92" t="n">
        <v>0.697916666666667</v>
      </c>
      <c r="F187" s="55" t="s">
        <v>439</v>
      </c>
      <c r="G187" s="55" t="s">
        <v>439</v>
      </c>
      <c r="H187" s="57" t="n">
        <v>800000</v>
      </c>
      <c r="J187" s="0" t="n">
        <f aca="false">H187*12</f>
        <v>9600000</v>
      </c>
    </row>
    <row r="188" customFormat="false" ht="15.75" hidden="false" customHeight="false" outlineLevel="0" collapsed="false">
      <c r="A188" s="104" t="n">
        <v>42724</v>
      </c>
      <c r="B188" s="8" t="s">
        <v>626</v>
      </c>
      <c r="D188" s="92" t="n">
        <v>0.697916666666667</v>
      </c>
      <c r="E188" s="92" t="n">
        <v>0.697916666666667</v>
      </c>
      <c r="F188" s="55" t="s">
        <v>436</v>
      </c>
      <c r="G188" s="55" t="s">
        <v>436</v>
      </c>
      <c r="H188" s="57" t="n">
        <v>423000</v>
      </c>
      <c r="J188" s="0" t="n">
        <f aca="false">H188*12</f>
        <v>5076000</v>
      </c>
    </row>
    <row r="189" customFormat="false" ht="15.75" hidden="false" customHeight="false" outlineLevel="0" collapsed="false">
      <c r="A189" s="104" t="n">
        <v>42725</v>
      </c>
      <c r="B189" s="8" t="s">
        <v>626</v>
      </c>
      <c r="D189" s="92" t="n">
        <v>0.697916666666667</v>
      </c>
      <c r="E189" s="92" t="n">
        <v>0.697916666666667</v>
      </c>
      <c r="F189" s="55" t="s">
        <v>438</v>
      </c>
      <c r="G189" s="55" t="s">
        <v>438</v>
      </c>
      <c r="H189" s="57" t="n">
        <v>770000</v>
      </c>
      <c r="J189" s="0" t="n">
        <f aca="false">H189*12</f>
        <v>9240000</v>
      </c>
    </row>
    <row r="190" customFormat="false" ht="15.75" hidden="false" customHeight="false" outlineLevel="0" collapsed="false">
      <c r="A190" s="104" t="n">
        <v>42726</v>
      </c>
      <c r="B190" s="8" t="s">
        <v>626</v>
      </c>
      <c r="D190" s="92" t="n">
        <v>0.697916666666667</v>
      </c>
      <c r="E190" s="92" t="n">
        <v>0.697916666666667</v>
      </c>
      <c r="F190" s="55" t="s">
        <v>439</v>
      </c>
      <c r="G190" s="55" t="s">
        <v>439</v>
      </c>
      <c r="H190" s="57" t="n">
        <v>992000</v>
      </c>
      <c r="J190" s="0" t="n">
        <f aca="false">H190*12</f>
        <v>11904000</v>
      </c>
    </row>
    <row r="191" customFormat="false" ht="15.75" hidden="false" customHeight="false" outlineLevel="0" collapsed="false">
      <c r="A191" s="104" t="n">
        <v>42727</v>
      </c>
      <c r="B191" s="8" t="s">
        <v>626</v>
      </c>
      <c r="D191" s="92" t="n">
        <v>0.697916666666667</v>
      </c>
      <c r="E191" s="92" t="n">
        <v>0.697916666666667</v>
      </c>
      <c r="F191" s="55" t="s">
        <v>436</v>
      </c>
      <c r="G191" s="55" t="s">
        <v>436</v>
      </c>
      <c r="H191" s="57" t="n">
        <v>520000</v>
      </c>
      <c r="J191" s="0" t="n">
        <f aca="false">H191*12</f>
        <v>6240000</v>
      </c>
    </row>
    <row r="192" customFormat="false" ht="15.75" hidden="false" customHeight="false" outlineLevel="0" collapsed="false">
      <c r="A192" s="104" t="n">
        <v>42730</v>
      </c>
      <c r="B192" s="8" t="s">
        <v>626</v>
      </c>
      <c r="D192" s="92" t="n">
        <v>0.697916666666667</v>
      </c>
      <c r="E192" s="92" t="n">
        <v>0.697916666666667</v>
      </c>
      <c r="F192" s="55" t="s">
        <v>448</v>
      </c>
      <c r="G192" s="55" t="s">
        <v>448</v>
      </c>
      <c r="H192" s="57" t="n">
        <v>549000</v>
      </c>
      <c r="J192" s="0" t="n">
        <f aca="false">H192*12</f>
        <v>6588000</v>
      </c>
    </row>
    <row r="193" customFormat="false" ht="15.75" hidden="false" customHeight="false" outlineLevel="0" collapsed="false">
      <c r="A193" s="104" t="n">
        <v>42731</v>
      </c>
      <c r="B193" s="8" t="s">
        <v>626</v>
      </c>
      <c r="D193" s="92" t="n">
        <v>0.697916666666667</v>
      </c>
      <c r="E193" s="92" t="n">
        <v>0.697916666666667</v>
      </c>
      <c r="F193" s="55" t="s">
        <v>1191</v>
      </c>
      <c r="G193" s="55" t="s">
        <v>1191</v>
      </c>
      <c r="H193" s="57" t="n">
        <v>382000</v>
      </c>
      <c r="J193" s="0" t="n">
        <f aca="false">H193*12</f>
        <v>4584000</v>
      </c>
    </row>
    <row r="194" customFormat="false" ht="15.75" hidden="false" customHeight="false" outlineLevel="0" collapsed="false">
      <c r="A194" s="104" t="n">
        <v>42732</v>
      </c>
      <c r="B194" s="8" t="s">
        <v>626</v>
      </c>
      <c r="D194" s="92" t="n">
        <v>0.697916666666667</v>
      </c>
      <c r="E194" s="92" t="n">
        <v>0.697916666666667</v>
      </c>
      <c r="F194" s="55" t="s">
        <v>438</v>
      </c>
      <c r="G194" s="55" t="s">
        <v>438</v>
      </c>
      <c r="H194" s="57" t="n">
        <v>832000</v>
      </c>
      <c r="J194" s="0" t="n">
        <f aca="false">H194*12</f>
        <v>9984000</v>
      </c>
    </row>
    <row r="195" customFormat="false" ht="15.75" hidden="false" customHeight="false" outlineLevel="0" collapsed="false">
      <c r="A195" s="104" t="n">
        <v>42733</v>
      </c>
      <c r="B195" s="8" t="s">
        <v>626</v>
      </c>
      <c r="D195" s="92" t="n">
        <v>0.697916666666667</v>
      </c>
      <c r="E195" s="92" t="n">
        <v>0.697916666666667</v>
      </c>
      <c r="F195" s="55" t="s">
        <v>1192</v>
      </c>
      <c r="G195" s="55" t="s">
        <v>1192</v>
      </c>
      <c r="H195" s="57" t="n">
        <v>284000</v>
      </c>
      <c r="J195" s="0" t="n">
        <f aca="false">H195*12</f>
        <v>3408000</v>
      </c>
    </row>
    <row r="196" customFormat="false" ht="15.75" hidden="false" customHeight="false" outlineLevel="0" collapsed="false">
      <c r="A196" s="104" t="n">
        <v>42734</v>
      </c>
      <c r="B196" s="8" t="s">
        <v>626</v>
      </c>
      <c r="D196" s="92" t="n">
        <v>0.697916666666667</v>
      </c>
      <c r="E196" s="92" t="n">
        <v>0.697916666666667</v>
      </c>
      <c r="F196" s="55" t="s">
        <v>1186</v>
      </c>
      <c r="G196" s="55" t="s">
        <v>1186</v>
      </c>
      <c r="H196" s="57" t="n">
        <v>219000</v>
      </c>
      <c r="J196" s="0" t="n">
        <f aca="false">H196*12</f>
        <v>2628000</v>
      </c>
    </row>
    <row r="197" customFormat="false" ht="15.75" hidden="false" customHeight="false" outlineLevel="0" collapsed="false">
      <c r="A197" s="104"/>
      <c r="B197" s="8"/>
      <c r="D197" s="92"/>
      <c r="E197" s="92"/>
      <c r="F197" s="55"/>
      <c r="G197" s="55"/>
      <c r="H197" s="57"/>
    </row>
    <row r="198" customFormat="false" ht="15.75" hidden="false" customHeight="false" outlineLevel="0" collapsed="false">
      <c r="A198" s="104" t="n">
        <v>42737</v>
      </c>
      <c r="B198" s="8" t="s">
        <v>626</v>
      </c>
      <c r="D198" s="92" t="n">
        <v>0.697916666666667</v>
      </c>
      <c r="E198" s="92" t="n">
        <v>0.697916666666667</v>
      </c>
      <c r="F198" s="55" t="s">
        <v>436</v>
      </c>
      <c r="G198" s="55" t="s">
        <v>436</v>
      </c>
      <c r="H198" s="57" t="n">
        <v>849000</v>
      </c>
      <c r="I198" s="93" t="n">
        <f aca="false">AVERAGE(H198:H223)</f>
        <v>601440</v>
      </c>
    </row>
    <row r="199" customFormat="false" ht="15.75" hidden="false" customHeight="false" outlineLevel="0" collapsed="false">
      <c r="A199" s="104" t="n">
        <v>42738</v>
      </c>
      <c r="B199" s="8" t="s">
        <v>626</v>
      </c>
      <c r="D199" s="92" t="n">
        <v>0.697916666666667</v>
      </c>
      <c r="E199" s="92" t="n">
        <v>0.697916666666667</v>
      </c>
      <c r="F199" s="55" t="s">
        <v>438</v>
      </c>
      <c r="G199" s="55" t="s">
        <v>438</v>
      </c>
      <c r="H199" s="57" t="n">
        <v>650000</v>
      </c>
    </row>
    <row r="200" customFormat="false" ht="15.75" hidden="false" customHeight="false" outlineLevel="0" collapsed="false">
      <c r="A200" s="104" t="n">
        <v>42739</v>
      </c>
      <c r="B200" s="8" t="s">
        <v>626</v>
      </c>
      <c r="D200" s="92" t="n">
        <v>0.697916666666667</v>
      </c>
      <c r="E200" s="92" t="n">
        <v>0.697916666666667</v>
      </c>
      <c r="F200" s="55" t="s">
        <v>439</v>
      </c>
      <c r="G200" s="55" t="s">
        <v>439</v>
      </c>
      <c r="H200" s="57" t="n">
        <v>665000</v>
      </c>
    </row>
    <row r="201" customFormat="false" ht="15.75" hidden="false" customHeight="false" outlineLevel="0" collapsed="false">
      <c r="A201" s="104" t="n">
        <v>42740</v>
      </c>
      <c r="B201" s="8" t="s">
        <v>626</v>
      </c>
      <c r="D201" s="92" t="n">
        <v>0.697916666666667</v>
      </c>
      <c r="E201" s="92" t="n">
        <v>0.697916666666667</v>
      </c>
      <c r="F201" s="55" t="s">
        <v>436</v>
      </c>
      <c r="G201" s="55" t="s">
        <v>436</v>
      </c>
      <c r="H201" s="57" t="n">
        <v>544000</v>
      </c>
    </row>
    <row r="202" customFormat="false" ht="15.75" hidden="false" customHeight="false" outlineLevel="0" collapsed="false">
      <c r="A202" s="104" t="n">
        <v>42741</v>
      </c>
      <c r="B202" s="8" t="s">
        <v>626</v>
      </c>
      <c r="D202" s="92" t="n">
        <v>0.697916666666667</v>
      </c>
      <c r="E202" s="92" t="n">
        <v>0.697916666666667</v>
      </c>
      <c r="F202" s="55" t="s">
        <v>440</v>
      </c>
      <c r="G202" s="55" t="s">
        <v>440</v>
      </c>
      <c r="H202" s="57" t="n">
        <v>377000</v>
      </c>
    </row>
    <row r="203" customFormat="false" ht="15.75" hidden="false" customHeight="false" outlineLevel="0" collapsed="false">
      <c r="A203" s="104" t="n">
        <v>42744</v>
      </c>
      <c r="B203" s="8" t="s">
        <v>626</v>
      </c>
      <c r="D203" s="92" t="n">
        <v>0.697916666666667</v>
      </c>
      <c r="E203" s="92" t="n">
        <v>0.697916666666667</v>
      </c>
      <c r="F203" s="55" t="s">
        <v>438</v>
      </c>
      <c r="G203" s="55" t="s">
        <v>438</v>
      </c>
      <c r="H203" s="57" t="n">
        <v>574000</v>
      </c>
    </row>
    <row r="204" customFormat="false" ht="15.75" hidden="false" customHeight="false" outlineLevel="0" collapsed="false">
      <c r="A204" s="104" t="n">
        <v>42745</v>
      </c>
      <c r="B204" s="8" t="s">
        <v>626</v>
      </c>
      <c r="D204" s="92" t="n">
        <v>0.697916666666667</v>
      </c>
      <c r="E204" s="92" t="n">
        <v>0.697916666666667</v>
      </c>
      <c r="F204" s="55" t="s">
        <v>441</v>
      </c>
      <c r="G204" s="55" t="s">
        <v>441</v>
      </c>
      <c r="H204" s="57" t="n">
        <v>553000</v>
      </c>
    </row>
    <row r="205" customFormat="false" ht="15.75" hidden="false" customHeight="false" outlineLevel="0" collapsed="false">
      <c r="A205" s="104" t="n">
        <v>42746</v>
      </c>
      <c r="B205" s="8" t="s">
        <v>626</v>
      </c>
      <c r="D205" s="92" t="n">
        <v>0.697916666666667</v>
      </c>
      <c r="E205" s="92" t="n">
        <v>0.697916666666667</v>
      </c>
      <c r="F205" s="55" t="s">
        <v>440</v>
      </c>
      <c r="G205" s="55" t="s">
        <v>440</v>
      </c>
      <c r="H205" s="57" t="n">
        <v>572000</v>
      </c>
    </row>
    <row r="206" customFormat="false" ht="15.75" hidden="false" customHeight="false" outlineLevel="0" collapsed="false">
      <c r="A206" s="104" t="n">
        <v>42747</v>
      </c>
      <c r="B206" s="8" t="s">
        <v>626</v>
      </c>
      <c r="D206" s="92" t="n">
        <v>0.697916666666667</v>
      </c>
      <c r="E206" s="92" t="n">
        <v>0.697916666666667</v>
      </c>
      <c r="F206" s="55" t="s">
        <v>438</v>
      </c>
      <c r="G206" s="55" t="s">
        <v>438</v>
      </c>
      <c r="H206" s="57" t="n">
        <v>572000</v>
      </c>
      <c r="I206" s="55"/>
      <c r="J206" s="57"/>
    </row>
    <row r="207" customFormat="false" ht="15.75" hidden="false" customHeight="false" outlineLevel="0" collapsed="false">
      <c r="A207" s="104" t="n">
        <v>42748</v>
      </c>
      <c r="B207" s="8" t="s">
        <v>626</v>
      </c>
      <c r="D207" s="92" t="n">
        <v>0.697916666666667</v>
      </c>
      <c r="E207" s="92" t="n">
        <v>0.697916666666667</v>
      </c>
      <c r="F207" s="55" t="s">
        <v>441</v>
      </c>
      <c r="G207" s="55" t="s">
        <v>441</v>
      </c>
      <c r="H207" s="55" t="s">
        <v>442</v>
      </c>
      <c r="I207" s="55" t="s">
        <v>1193</v>
      </c>
    </row>
    <row r="208" customFormat="false" ht="15.75" hidden="false" customHeight="false" outlineLevel="0" collapsed="false">
      <c r="A208" s="104" t="n">
        <v>42751</v>
      </c>
      <c r="B208" s="8" t="s">
        <v>626</v>
      </c>
      <c r="D208" s="92" t="n">
        <v>0.697916666666667</v>
      </c>
      <c r="E208" s="92" t="n">
        <v>0.697916666666667</v>
      </c>
      <c r="F208" s="55" t="s">
        <v>443</v>
      </c>
      <c r="G208" s="55" t="s">
        <v>443</v>
      </c>
      <c r="H208" s="57" t="n">
        <v>484000</v>
      </c>
    </row>
    <row r="209" customFormat="false" ht="15.75" hidden="false" customHeight="false" outlineLevel="0" collapsed="false">
      <c r="A209" s="104" t="n">
        <v>42752</v>
      </c>
      <c r="B209" s="240" t="s">
        <v>626</v>
      </c>
      <c r="D209" s="92" t="n">
        <v>0.697916666666667</v>
      </c>
      <c r="E209" s="92" t="n">
        <v>0.697916666666667</v>
      </c>
      <c r="F209" s="55" t="s">
        <v>444</v>
      </c>
      <c r="G209" s="55" t="s">
        <v>444</v>
      </c>
      <c r="H209" s="57" t="n">
        <v>907000</v>
      </c>
    </row>
    <row r="210" customFormat="false" ht="15.75" hidden="false" customHeight="false" outlineLevel="0" collapsed="false">
      <c r="A210" s="104" t="n">
        <v>42753</v>
      </c>
      <c r="B210" s="240" t="s">
        <v>626</v>
      </c>
      <c r="D210" s="92" t="n">
        <v>0.697916666666667</v>
      </c>
      <c r="E210" s="92" t="n">
        <v>0.697916666666667</v>
      </c>
      <c r="F210" s="55" t="s">
        <v>438</v>
      </c>
      <c r="G210" s="55" t="s">
        <v>438</v>
      </c>
      <c r="H210" s="57" t="n">
        <v>390000</v>
      </c>
    </row>
    <row r="211" customFormat="false" ht="15.75" hidden="false" customHeight="false" outlineLevel="0" collapsed="false">
      <c r="A211" s="104" t="n">
        <v>42754</v>
      </c>
      <c r="B211" s="240" t="s">
        <v>626</v>
      </c>
      <c r="D211" s="92" t="n">
        <v>0.697916666666667</v>
      </c>
      <c r="E211" s="92" t="n">
        <v>0.697916666666667</v>
      </c>
      <c r="F211" s="55" t="s">
        <v>443</v>
      </c>
      <c r="G211" s="55" t="s">
        <v>443</v>
      </c>
      <c r="H211" s="57" t="n">
        <v>733000</v>
      </c>
    </row>
    <row r="212" customFormat="false" ht="15.75" hidden="false" customHeight="false" outlineLevel="0" collapsed="false">
      <c r="A212" s="104" t="n">
        <v>42755</v>
      </c>
      <c r="B212" s="240" t="s">
        <v>626</v>
      </c>
      <c r="D212" s="92" t="n">
        <v>0.697916666666667</v>
      </c>
      <c r="E212" s="92" t="n">
        <v>0.697916666666667</v>
      </c>
      <c r="F212" s="55" t="s">
        <v>444</v>
      </c>
      <c r="G212" s="55" t="s">
        <v>444</v>
      </c>
      <c r="H212" s="57" t="n">
        <v>841000</v>
      </c>
    </row>
    <row r="213" customFormat="false" ht="15.75" hidden="false" customHeight="false" outlineLevel="0" collapsed="false">
      <c r="A213" s="104" t="n">
        <v>42758</v>
      </c>
      <c r="B213" s="240" t="s">
        <v>626</v>
      </c>
      <c r="D213" s="92" t="n">
        <v>0.697916666666667</v>
      </c>
      <c r="E213" s="92" t="n">
        <v>0.697916666666667</v>
      </c>
      <c r="F213" s="55" t="s">
        <v>445</v>
      </c>
      <c r="G213" s="55" t="s">
        <v>445</v>
      </c>
      <c r="H213" s="57" t="n">
        <v>274000</v>
      </c>
    </row>
    <row r="214" customFormat="false" ht="15.75" hidden="false" customHeight="false" outlineLevel="0" collapsed="false">
      <c r="A214" s="104" t="n">
        <v>42759</v>
      </c>
      <c r="B214" s="240" t="s">
        <v>626</v>
      </c>
      <c r="D214" s="92" t="n">
        <v>0.697916666666667</v>
      </c>
      <c r="E214" s="92" t="n">
        <v>0.697916666666667</v>
      </c>
      <c r="F214" s="55" t="s">
        <v>446</v>
      </c>
      <c r="G214" s="55" t="s">
        <v>446</v>
      </c>
      <c r="H214" s="57" t="n">
        <v>723000</v>
      </c>
    </row>
    <row r="215" customFormat="false" ht="15.75" hidden="false" customHeight="false" outlineLevel="0" collapsed="false">
      <c r="A215" s="104" t="n">
        <v>42760</v>
      </c>
      <c r="B215" s="240" t="s">
        <v>626</v>
      </c>
      <c r="D215" s="92" t="n">
        <v>0.697916666666667</v>
      </c>
      <c r="E215" s="92" t="n">
        <v>0.697916666666667</v>
      </c>
      <c r="F215" s="55" t="s">
        <v>447</v>
      </c>
      <c r="G215" s="55" t="s">
        <v>447</v>
      </c>
      <c r="H215" s="57" t="n">
        <v>519000</v>
      </c>
    </row>
    <row r="216" customFormat="false" ht="15.75" hidden="false" customHeight="false" outlineLevel="0" collapsed="false">
      <c r="A216" s="104" t="n">
        <v>42761</v>
      </c>
      <c r="B216" s="240" t="s">
        <v>626</v>
      </c>
      <c r="D216" s="92" t="n">
        <v>0.697916666666667</v>
      </c>
      <c r="E216" s="92" t="n">
        <v>0.697916666666667</v>
      </c>
      <c r="F216" s="55" t="s">
        <v>445</v>
      </c>
      <c r="G216" s="55" t="s">
        <v>445</v>
      </c>
      <c r="H216" s="57" t="n">
        <v>484000</v>
      </c>
    </row>
    <row r="217" customFormat="false" ht="15.75" hidden="false" customHeight="false" outlineLevel="0" collapsed="false">
      <c r="A217" s="104" t="n">
        <v>42762</v>
      </c>
      <c r="B217" s="240" t="s">
        <v>626</v>
      </c>
      <c r="D217" s="92" t="n">
        <v>0.697916666666667</v>
      </c>
      <c r="E217" s="92" t="n">
        <v>0.697916666666667</v>
      </c>
      <c r="F217" s="55" t="s">
        <v>446</v>
      </c>
      <c r="G217" s="55" t="s">
        <v>446</v>
      </c>
      <c r="H217" s="57" t="n">
        <v>726000</v>
      </c>
    </row>
    <row r="218" customFormat="false" ht="15.75" hidden="false" customHeight="false" outlineLevel="0" collapsed="false">
      <c r="A218" s="104" t="n">
        <v>42765</v>
      </c>
      <c r="B218" s="240" t="s">
        <v>626</v>
      </c>
      <c r="D218" s="92" t="n">
        <v>0.697916666666667</v>
      </c>
      <c r="E218" s="92" t="n">
        <v>0.697916666666667</v>
      </c>
      <c r="F218" s="55" t="s">
        <v>448</v>
      </c>
      <c r="G218" s="55" t="s">
        <v>448</v>
      </c>
      <c r="H218" s="57" t="n">
        <v>463000</v>
      </c>
    </row>
    <row r="219" customFormat="false" ht="15.75" hidden="false" customHeight="false" outlineLevel="0" collapsed="false">
      <c r="A219" s="104" t="n">
        <v>42766</v>
      </c>
      <c r="B219" s="240" t="s">
        <v>626</v>
      </c>
      <c r="D219" s="92" t="n">
        <v>0.697916666666667</v>
      </c>
      <c r="E219" s="92" t="n">
        <v>0.697916666666667</v>
      </c>
      <c r="F219" s="55" t="s">
        <v>449</v>
      </c>
      <c r="G219" s="55" t="s">
        <v>449</v>
      </c>
      <c r="H219" s="57" t="n">
        <v>465000</v>
      </c>
    </row>
    <row r="220" customFormat="false" ht="15.75" hidden="false" customHeight="false" outlineLevel="0" collapsed="false">
      <c r="A220" s="104" t="n">
        <v>42767</v>
      </c>
      <c r="B220" s="240" t="s">
        <v>626</v>
      </c>
      <c r="D220" s="92" t="n">
        <v>0.697916666666667</v>
      </c>
      <c r="E220" s="92" t="n">
        <v>0.697916666666667</v>
      </c>
      <c r="F220" s="55" t="s">
        <v>438</v>
      </c>
      <c r="G220" s="55" t="s">
        <v>438</v>
      </c>
      <c r="H220" s="57" t="n">
        <v>468000</v>
      </c>
    </row>
    <row r="221" customFormat="false" ht="15.75" hidden="false" customHeight="false" outlineLevel="0" collapsed="false">
      <c r="A221" s="104" t="n">
        <v>42768</v>
      </c>
      <c r="B221" s="240" t="s">
        <v>626</v>
      </c>
      <c r="D221" s="92" t="n">
        <v>0.697916666666667</v>
      </c>
      <c r="E221" s="92" t="n">
        <v>0.697916666666667</v>
      </c>
      <c r="F221" s="55" t="s">
        <v>450</v>
      </c>
      <c r="G221" s="55" t="s">
        <v>450</v>
      </c>
      <c r="H221" s="57" t="n">
        <v>830000</v>
      </c>
    </row>
    <row r="222" customFormat="false" ht="15.75" hidden="false" customHeight="false" outlineLevel="0" collapsed="false">
      <c r="A222" s="104" t="n">
        <v>42769</v>
      </c>
      <c r="B222" s="240" t="s">
        <v>626</v>
      </c>
      <c r="D222" s="92" t="n">
        <v>0.697916666666667</v>
      </c>
      <c r="E222" s="92" t="n">
        <v>0.697916666666667</v>
      </c>
      <c r="F222" s="55" t="s">
        <v>449</v>
      </c>
      <c r="G222" s="55" t="s">
        <v>449</v>
      </c>
      <c r="H222" s="57" t="n">
        <v>626000</v>
      </c>
    </row>
    <row r="223" customFormat="false" ht="15.75" hidden="false" customHeight="false" outlineLevel="0" collapsed="false">
      <c r="A223" s="104" t="n">
        <v>42772</v>
      </c>
      <c r="B223" s="240" t="s">
        <v>626</v>
      </c>
      <c r="D223" s="92" t="n">
        <v>0.697916666666667</v>
      </c>
      <c r="E223" s="92" t="n">
        <v>0.697916666666667</v>
      </c>
      <c r="F223" s="55" t="s">
        <v>441</v>
      </c>
      <c r="G223" s="55" t="s">
        <v>441</v>
      </c>
      <c r="H223" s="57" t="n">
        <v>747000</v>
      </c>
    </row>
    <row r="224" customFormat="false" ht="15.75" hidden="false" customHeight="false" outlineLevel="0" collapsed="false">
      <c r="A224" s="104" t="n">
        <v>42773</v>
      </c>
      <c r="B224" s="240" t="s">
        <v>626</v>
      </c>
      <c r="D224" s="92" t="n">
        <v>0.697916666666667</v>
      </c>
      <c r="E224" s="92" t="n">
        <v>0.697916666666667</v>
      </c>
      <c r="F224" s="55" t="s">
        <v>449</v>
      </c>
      <c r="G224" s="55" t="s">
        <v>449</v>
      </c>
      <c r="H224" s="57" t="n">
        <v>718000</v>
      </c>
    </row>
    <row r="225" customFormat="false" ht="15.75" hidden="false" customHeight="false" outlineLevel="0" collapsed="false">
      <c r="A225" s="104" t="n">
        <v>42774</v>
      </c>
      <c r="B225" s="240" t="s">
        <v>626</v>
      </c>
      <c r="D225" s="92" t="n">
        <v>0.697916666666667</v>
      </c>
      <c r="E225" s="92" t="n">
        <v>0.697916666666667</v>
      </c>
      <c r="F225" s="55" t="s">
        <v>438</v>
      </c>
      <c r="G225" s="55" t="s">
        <v>438</v>
      </c>
      <c r="H225" s="57" t="n">
        <v>659000</v>
      </c>
    </row>
    <row r="226" customFormat="false" ht="15.75" hidden="false" customHeight="false" outlineLevel="0" collapsed="false">
      <c r="A226" s="104" t="n">
        <v>42775</v>
      </c>
      <c r="B226" s="240" t="s">
        <v>626</v>
      </c>
      <c r="D226" s="92" t="n">
        <v>0.697916666666667</v>
      </c>
      <c r="E226" s="92" t="n">
        <v>0.697916666666667</v>
      </c>
      <c r="F226" s="55" t="s">
        <v>450</v>
      </c>
      <c r="G226" s="55" t="s">
        <v>450</v>
      </c>
      <c r="H226" s="57" t="n">
        <v>826000</v>
      </c>
    </row>
    <row r="227" customFormat="false" ht="15.75" hidden="false" customHeight="false" outlineLevel="0" collapsed="false">
      <c r="A227" s="104" t="n">
        <v>42776</v>
      </c>
      <c r="B227" s="240" t="s">
        <v>626</v>
      </c>
      <c r="D227" s="92" t="n">
        <v>0.697916666666667</v>
      </c>
      <c r="E227" s="92" t="n">
        <v>0.697916666666667</v>
      </c>
      <c r="F227" s="55" t="s">
        <v>449</v>
      </c>
      <c r="G227" s="55" t="s">
        <v>449</v>
      </c>
      <c r="H227" s="57" t="n">
        <v>661000</v>
      </c>
    </row>
    <row r="228" customFormat="false" ht="15.75" hidden="false" customHeight="false" outlineLevel="0" collapsed="false">
      <c r="A228" s="104" t="n">
        <v>42779</v>
      </c>
      <c r="B228" s="240" t="s">
        <v>626</v>
      </c>
      <c r="D228" s="92" t="n">
        <v>0.697916666666667</v>
      </c>
      <c r="E228" s="92" t="n">
        <v>0.697916666666667</v>
      </c>
      <c r="F228" s="55" t="s">
        <v>441</v>
      </c>
      <c r="G228" s="55" t="s">
        <v>441</v>
      </c>
      <c r="H228" s="57" t="n">
        <v>246000</v>
      </c>
    </row>
    <row r="229" customFormat="false" ht="15.75" hidden="false" customHeight="false" outlineLevel="0" collapsed="false">
      <c r="A229" s="104" t="n">
        <v>42780</v>
      </c>
      <c r="B229" s="240" t="s">
        <v>626</v>
      </c>
      <c r="C229" s="55" t="s">
        <v>1194</v>
      </c>
      <c r="D229" s="92" t="n">
        <v>0.697916666666667</v>
      </c>
      <c r="E229" s="92" t="n">
        <v>0.697916666666667</v>
      </c>
      <c r="F229" s="55" t="s">
        <v>451</v>
      </c>
      <c r="G229" s="55" t="s">
        <v>451</v>
      </c>
      <c r="H229" s="57" t="n">
        <v>431000</v>
      </c>
    </row>
    <row r="230" customFormat="false" ht="15.75" hidden="false" customHeight="false" outlineLevel="0" collapsed="false">
      <c r="A230" s="104" t="n">
        <v>42781</v>
      </c>
      <c r="B230" s="240" t="s">
        <v>626</v>
      </c>
      <c r="D230" s="92" t="n">
        <v>0.697916666666667</v>
      </c>
      <c r="E230" s="92" t="n">
        <v>0.697916666666667</v>
      </c>
      <c r="F230" s="55" t="s">
        <v>438</v>
      </c>
      <c r="G230" s="55" t="s">
        <v>438</v>
      </c>
      <c r="H230" s="57" t="n">
        <v>620000</v>
      </c>
    </row>
    <row r="231" customFormat="false" ht="15.75" hidden="false" customHeight="false" outlineLevel="0" collapsed="false">
      <c r="A231" s="104" t="n">
        <v>42782</v>
      </c>
      <c r="B231" s="240" t="s">
        <v>626</v>
      </c>
      <c r="D231" s="92" t="n">
        <v>0.697916666666667</v>
      </c>
      <c r="E231" s="92" t="n">
        <v>0.697916666666667</v>
      </c>
      <c r="F231" s="55" t="s">
        <v>447</v>
      </c>
      <c r="G231" s="55" t="s">
        <v>447</v>
      </c>
      <c r="H231" s="57" t="n">
        <v>742000</v>
      </c>
    </row>
    <row r="232" customFormat="false" ht="15.75" hidden="false" customHeight="false" outlineLevel="0" collapsed="false">
      <c r="A232" s="104" t="n">
        <v>42783</v>
      </c>
      <c r="B232" s="240" t="s">
        <v>626</v>
      </c>
      <c r="D232" s="92" t="n">
        <v>0.697916666666667</v>
      </c>
      <c r="E232" s="92" t="n">
        <v>0.697916666666667</v>
      </c>
      <c r="F232" s="55" t="s">
        <v>451</v>
      </c>
      <c r="G232" s="55" t="s">
        <v>451</v>
      </c>
      <c r="H232" s="57" t="n">
        <v>613000</v>
      </c>
    </row>
    <row r="233" customFormat="false" ht="15.75" hidden="false" customHeight="false" outlineLevel="0" collapsed="false">
      <c r="A233" s="104" t="n">
        <v>42786</v>
      </c>
      <c r="B233" s="240" t="s">
        <v>626</v>
      </c>
      <c r="D233" s="92" t="n">
        <v>0.697916666666667</v>
      </c>
      <c r="E233" s="92" t="n">
        <v>0.697916666666667</v>
      </c>
      <c r="F233" s="55" t="s">
        <v>438</v>
      </c>
      <c r="G233" s="55" t="s">
        <v>438</v>
      </c>
      <c r="H233" s="57" t="n">
        <v>511000</v>
      </c>
    </row>
    <row r="234" customFormat="false" ht="15.75" hidden="false" customHeight="false" outlineLevel="0" collapsed="false">
      <c r="A234" s="104" t="n">
        <v>42787</v>
      </c>
      <c r="B234" s="240" t="s">
        <v>626</v>
      </c>
      <c r="D234" s="92" t="n">
        <v>0.697916666666667</v>
      </c>
      <c r="E234" s="92" t="n">
        <v>0.697916666666667</v>
      </c>
      <c r="F234" s="55" t="s">
        <v>447</v>
      </c>
      <c r="G234" s="55" t="s">
        <v>447</v>
      </c>
      <c r="H234" s="57" t="n">
        <v>589000</v>
      </c>
    </row>
    <row r="235" customFormat="false" ht="15.75" hidden="false" customHeight="false" outlineLevel="0" collapsed="false">
      <c r="A235" s="104" t="n">
        <v>42788</v>
      </c>
      <c r="B235" s="240" t="s">
        <v>626</v>
      </c>
      <c r="D235" s="92" t="n">
        <v>0.697916666666667</v>
      </c>
      <c r="E235" s="92" t="n">
        <v>0.697916666666667</v>
      </c>
      <c r="F235" s="55" t="s">
        <v>452</v>
      </c>
      <c r="G235" s="55" t="s">
        <v>452</v>
      </c>
      <c r="H235" s="57" t="n">
        <v>450000</v>
      </c>
    </row>
    <row r="236" customFormat="false" ht="15.75" hidden="false" customHeight="false" outlineLevel="0" collapsed="false">
      <c r="A236" s="104" t="n">
        <v>42789</v>
      </c>
      <c r="B236" s="240" t="s">
        <v>626</v>
      </c>
      <c r="D236" s="92" t="n">
        <v>0.697916666666667</v>
      </c>
      <c r="E236" s="92" t="n">
        <v>0.697916666666667</v>
      </c>
      <c r="F236" s="55" t="s">
        <v>451</v>
      </c>
      <c r="G236" s="55" t="s">
        <v>451</v>
      </c>
      <c r="H236" s="57" t="n">
        <v>691000</v>
      </c>
    </row>
    <row r="237" customFormat="false" ht="15.75" hidden="false" customHeight="false" outlineLevel="0" collapsed="false">
      <c r="A237" s="104" t="n">
        <v>42790</v>
      </c>
      <c r="B237" s="240" t="s">
        <v>626</v>
      </c>
      <c r="D237" s="92" t="n">
        <v>0.697916666666667</v>
      </c>
      <c r="E237" s="92" t="n">
        <v>0.697916666666667</v>
      </c>
      <c r="F237" s="55" t="s">
        <v>438</v>
      </c>
      <c r="G237" s="55" t="s">
        <v>438</v>
      </c>
      <c r="H237" s="57" t="n">
        <v>265000</v>
      </c>
    </row>
    <row r="238" customFormat="false" ht="15.75" hidden="false" customHeight="false" outlineLevel="0" collapsed="false">
      <c r="A238" s="104" t="n">
        <v>42793</v>
      </c>
      <c r="B238" s="240" t="s">
        <v>626</v>
      </c>
      <c r="D238" s="92" t="n">
        <v>0.697916666666667</v>
      </c>
      <c r="E238" s="92" t="n">
        <v>0.697916666666667</v>
      </c>
      <c r="F238" s="55" t="s">
        <v>447</v>
      </c>
      <c r="G238" s="55" t="s">
        <v>447</v>
      </c>
      <c r="H238" s="57" t="n">
        <v>543000</v>
      </c>
    </row>
    <row r="239" customFormat="false" ht="15.75" hidden="false" customHeight="false" outlineLevel="0" collapsed="false">
      <c r="A239" s="104" t="n">
        <v>42794</v>
      </c>
      <c r="B239" s="240" t="s">
        <v>626</v>
      </c>
      <c r="D239" s="92" t="n">
        <v>0.697916666666667</v>
      </c>
      <c r="E239" s="92" t="n">
        <v>0.697916666666667</v>
      </c>
      <c r="F239" s="55" t="s">
        <v>436</v>
      </c>
      <c r="G239" s="55" t="s">
        <v>436</v>
      </c>
      <c r="H239" s="57" t="n">
        <v>182000</v>
      </c>
    </row>
    <row r="240" customFormat="false" ht="15.75" hidden="false" customHeight="false" outlineLevel="0" collapsed="false">
      <c r="A240" s="104" t="n">
        <v>42795</v>
      </c>
      <c r="B240" s="240" t="s">
        <v>626</v>
      </c>
      <c r="D240" s="92" t="n">
        <v>0.697916666666667</v>
      </c>
      <c r="E240" s="92" t="n">
        <v>0.697916666666667</v>
      </c>
      <c r="F240" s="55" t="s">
        <v>438</v>
      </c>
      <c r="G240" s="55" t="s">
        <v>448</v>
      </c>
      <c r="H240" s="57" t="n">
        <v>505000</v>
      </c>
    </row>
    <row r="241" customFormat="false" ht="15.75" hidden="false" customHeight="false" outlineLevel="0" collapsed="false">
      <c r="A241" s="104" t="n">
        <v>42796</v>
      </c>
      <c r="B241" s="240" t="s">
        <v>626</v>
      </c>
      <c r="D241" s="92" t="n">
        <v>0.697916666666667</v>
      </c>
      <c r="E241" s="92" t="n">
        <v>0.697916666666667</v>
      </c>
      <c r="F241" s="55" t="s">
        <v>444</v>
      </c>
      <c r="G241" s="55" t="s">
        <v>444</v>
      </c>
      <c r="H241" s="57" t="n">
        <v>374000</v>
      </c>
    </row>
    <row r="242" customFormat="false" ht="15.75" hidden="false" customHeight="false" outlineLevel="0" collapsed="false">
      <c r="A242" s="104" t="n">
        <v>42797</v>
      </c>
      <c r="B242" s="240" t="s">
        <v>626</v>
      </c>
      <c r="D242" s="92" t="n">
        <v>0.697916666666667</v>
      </c>
      <c r="E242" s="92" t="n">
        <v>0.697916666666667</v>
      </c>
      <c r="F242" s="55" t="s">
        <v>451</v>
      </c>
      <c r="G242" s="55" t="s">
        <v>451</v>
      </c>
      <c r="H242" s="57" t="n">
        <v>571000</v>
      </c>
    </row>
    <row r="243" customFormat="false" ht="15.75" hidden="false" customHeight="false" outlineLevel="0" collapsed="false">
      <c r="A243" s="104" t="n">
        <v>42800</v>
      </c>
      <c r="B243" s="240" t="s">
        <v>626</v>
      </c>
      <c r="D243" s="92" t="n">
        <v>0.697916666666667</v>
      </c>
      <c r="E243" s="92" t="n">
        <v>0.697916666666667</v>
      </c>
      <c r="F243" s="55" t="s">
        <v>453</v>
      </c>
      <c r="G243" s="55" t="s">
        <v>453</v>
      </c>
      <c r="H243" s="57" t="n">
        <v>401000</v>
      </c>
    </row>
    <row r="244" customFormat="false" ht="15.75" hidden="false" customHeight="false" outlineLevel="0" collapsed="false">
      <c r="A244" s="104" t="n">
        <v>42801</v>
      </c>
      <c r="B244" s="240" t="s">
        <v>626</v>
      </c>
      <c r="D244" s="92" t="n">
        <v>0.697916666666667</v>
      </c>
      <c r="E244" s="92" t="n">
        <v>0.697916666666667</v>
      </c>
      <c r="F244" s="55" t="s">
        <v>438</v>
      </c>
      <c r="G244" s="55" t="s">
        <v>438</v>
      </c>
      <c r="H244" s="57" t="n">
        <v>575000</v>
      </c>
    </row>
    <row r="245" customFormat="false" ht="15.75" hidden="false" customHeight="false" outlineLevel="0" collapsed="false">
      <c r="A245" s="104" t="n">
        <v>42802</v>
      </c>
      <c r="B245" s="240" t="s">
        <v>626</v>
      </c>
      <c r="D245" s="92" t="n">
        <v>0.697916666666667</v>
      </c>
      <c r="E245" s="92" t="n">
        <v>0.697916666666667</v>
      </c>
      <c r="F245" s="55" t="s">
        <v>451</v>
      </c>
      <c r="G245" s="55" t="s">
        <v>451</v>
      </c>
      <c r="H245" s="57" t="n">
        <v>653000</v>
      </c>
    </row>
    <row r="246" customFormat="false" ht="15.75" hidden="false" customHeight="false" outlineLevel="0" collapsed="false">
      <c r="A246" s="104" t="n">
        <v>42803</v>
      </c>
      <c r="B246" s="240" t="s">
        <v>626</v>
      </c>
      <c r="D246" s="92" t="n">
        <v>0.697916666666667</v>
      </c>
      <c r="E246" s="92" t="n">
        <v>0.697916666666667</v>
      </c>
      <c r="F246" s="55" t="s">
        <v>453</v>
      </c>
      <c r="G246" s="55" t="s">
        <v>453</v>
      </c>
      <c r="H246" s="57" t="n">
        <v>778000</v>
      </c>
    </row>
    <row r="247" customFormat="false" ht="15.75" hidden="false" customHeight="false" outlineLevel="0" collapsed="false">
      <c r="A247" s="104" t="n">
        <v>42804</v>
      </c>
      <c r="B247" s="240" t="s">
        <v>626</v>
      </c>
      <c r="D247" s="92" t="n">
        <v>0.697916666666667</v>
      </c>
      <c r="E247" s="92" t="n">
        <v>0.697916666666667</v>
      </c>
      <c r="F247" s="55" t="s">
        <v>438</v>
      </c>
      <c r="G247" s="55" t="s">
        <v>448</v>
      </c>
      <c r="H247" s="57" t="n">
        <v>384000</v>
      </c>
    </row>
    <row r="248" customFormat="false" ht="15.75" hidden="false" customHeight="false" outlineLevel="0" collapsed="false">
      <c r="A248" s="104" t="n">
        <v>42807</v>
      </c>
      <c r="B248" s="240" t="s">
        <v>626</v>
      </c>
      <c r="D248" s="92" t="n">
        <v>0.697916666666667</v>
      </c>
      <c r="E248" s="92" t="n">
        <v>0.697916666666667</v>
      </c>
      <c r="F248" s="55" t="s">
        <v>454</v>
      </c>
      <c r="G248" s="55" t="s">
        <v>454</v>
      </c>
      <c r="H248" s="57" t="n">
        <v>666000</v>
      </c>
    </row>
    <row r="249" customFormat="false" ht="15.75" hidden="false" customHeight="false" outlineLevel="0" collapsed="false">
      <c r="A249" s="104" t="n">
        <v>42808</v>
      </c>
      <c r="B249" s="240" t="s">
        <v>626</v>
      </c>
      <c r="D249" s="92" t="n">
        <v>0.697916666666667</v>
      </c>
      <c r="E249" s="92" t="n">
        <v>0.697916666666667</v>
      </c>
      <c r="F249" s="55" t="s">
        <v>455</v>
      </c>
      <c r="G249" s="55" t="s">
        <v>455</v>
      </c>
      <c r="H249" s="57" t="n">
        <v>832000</v>
      </c>
    </row>
    <row r="250" customFormat="false" ht="15.75" hidden="false" customHeight="false" outlineLevel="0" collapsed="false">
      <c r="A250" s="104" t="n">
        <v>42809</v>
      </c>
      <c r="B250" s="240" t="s">
        <v>626</v>
      </c>
      <c r="D250" s="92" t="n">
        <v>0.697916666666667</v>
      </c>
      <c r="E250" s="92" t="n">
        <v>0.697916666666667</v>
      </c>
      <c r="F250" s="55" t="s">
        <v>454</v>
      </c>
      <c r="G250" s="55" t="s">
        <v>454</v>
      </c>
      <c r="H250" s="57" t="n">
        <v>886000</v>
      </c>
    </row>
    <row r="251" customFormat="false" ht="15.75" hidden="false" customHeight="false" outlineLevel="0" collapsed="false">
      <c r="A251" s="104" t="n">
        <v>42810</v>
      </c>
      <c r="B251" s="240" t="s">
        <v>626</v>
      </c>
      <c r="D251" s="92" t="n">
        <v>0.697916666666667</v>
      </c>
      <c r="E251" s="92" t="n">
        <v>0.697916666666667</v>
      </c>
      <c r="F251" s="55" t="s">
        <v>455</v>
      </c>
      <c r="G251" s="55" t="s">
        <v>455</v>
      </c>
      <c r="H251" s="57" t="n">
        <v>469000</v>
      </c>
    </row>
    <row r="252" customFormat="false" ht="15.75" hidden="false" customHeight="false" outlineLevel="0" collapsed="false">
      <c r="A252" s="104" t="n">
        <v>42811</v>
      </c>
      <c r="B252" s="240" t="s">
        <v>626</v>
      </c>
      <c r="D252" s="92" t="n">
        <v>0.697916666666667</v>
      </c>
      <c r="E252" s="92" t="n">
        <v>0.697916666666667</v>
      </c>
      <c r="F252" s="55" t="s">
        <v>454</v>
      </c>
      <c r="G252" s="55" t="s">
        <v>454</v>
      </c>
      <c r="H252" s="57" t="n">
        <v>309000</v>
      </c>
    </row>
    <row r="253" customFormat="false" ht="15.75" hidden="false" customHeight="false" outlineLevel="0" collapsed="false">
      <c r="A253" s="104" t="n">
        <v>42814</v>
      </c>
      <c r="B253" s="240" t="s">
        <v>626</v>
      </c>
      <c r="D253" s="92" t="n">
        <v>0.697916666666667</v>
      </c>
      <c r="E253" s="92" t="n">
        <v>0.697916666666667</v>
      </c>
      <c r="F253" s="55" t="s">
        <v>455</v>
      </c>
      <c r="G253" s="55" t="s">
        <v>455</v>
      </c>
      <c r="H253" s="57" t="n">
        <v>513000</v>
      </c>
    </row>
    <row r="254" customFormat="false" ht="15.75" hidden="false" customHeight="false" outlineLevel="0" collapsed="false">
      <c r="A254" s="104" t="n">
        <v>42815</v>
      </c>
      <c r="B254" s="240" t="s">
        <v>626</v>
      </c>
      <c r="D254" s="92" t="n">
        <v>0.697916666666667</v>
      </c>
      <c r="E254" s="92" t="n">
        <v>0.697916666666667</v>
      </c>
      <c r="F254" s="55" t="s">
        <v>438</v>
      </c>
      <c r="G254" s="55" t="s">
        <v>438</v>
      </c>
      <c r="H254" s="57" t="n">
        <v>527000</v>
      </c>
    </row>
    <row r="255" customFormat="false" ht="15.75" hidden="false" customHeight="false" outlineLevel="0" collapsed="false">
      <c r="A255" s="104" t="n">
        <v>42816</v>
      </c>
      <c r="B255" s="240" t="s">
        <v>626</v>
      </c>
      <c r="D255" s="92" t="n">
        <v>0.697916666666667</v>
      </c>
      <c r="E255" s="92" t="n">
        <v>0.697916666666667</v>
      </c>
      <c r="F255" s="55" t="s">
        <v>454</v>
      </c>
      <c r="G255" s="55" t="s">
        <v>454</v>
      </c>
      <c r="H255" s="57" t="n">
        <v>548000</v>
      </c>
    </row>
    <row r="256" customFormat="false" ht="15.75" hidden="false" customHeight="false" outlineLevel="0" collapsed="false">
      <c r="A256" s="104" t="n">
        <v>42817</v>
      </c>
      <c r="B256" s="240" t="s">
        <v>626</v>
      </c>
      <c r="D256" s="92" t="n">
        <v>0.697916666666667</v>
      </c>
      <c r="E256" s="92" t="n">
        <v>0.697916666666667</v>
      </c>
      <c r="F256" s="55" t="s">
        <v>453</v>
      </c>
      <c r="G256" s="55" t="s">
        <v>453</v>
      </c>
      <c r="H256" s="57" t="n">
        <v>475000</v>
      </c>
    </row>
    <row r="257" customFormat="false" ht="15.75" hidden="false" customHeight="false" outlineLevel="0" collapsed="false">
      <c r="A257" s="104" t="n">
        <v>42818</v>
      </c>
      <c r="B257" s="240" t="s">
        <v>626</v>
      </c>
      <c r="D257" s="92" t="n">
        <v>0.697916666666667</v>
      </c>
      <c r="E257" s="92" t="n">
        <v>0.697916666666667</v>
      </c>
      <c r="F257" s="55" t="s">
        <v>454</v>
      </c>
      <c r="G257" s="55" t="s">
        <v>454</v>
      </c>
      <c r="H257" s="57" t="n">
        <v>373000</v>
      </c>
    </row>
    <row r="258" customFormat="false" ht="15.75" hidden="false" customHeight="false" outlineLevel="0" collapsed="false">
      <c r="A258" s="104" t="n">
        <v>42821</v>
      </c>
      <c r="B258" s="240" t="s">
        <v>626</v>
      </c>
      <c r="D258" s="92" t="n">
        <v>0.697916666666667</v>
      </c>
      <c r="E258" s="92" t="n">
        <v>0.697916666666667</v>
      </c>
      <c r="F258" s="55" t="s">
        <v>436</v>
      </c>
      <c r="G258" s="55" t="s">
        <v>436</v>
      </c>
      <c r="H258" s="57" t="n">
        <v>210000</v>
      </c>
    </row>
    <row r="259" customFormat="false" ht="15.75" hidden="false" customHeight="false" outlineLevel="0" collapsed="false">
      <c r="A259" s="104" t="n">
        <v>42822</v>
      </c>
      <c r="B259" s="240" t="s">
        <v>626</v>
      </c>
      <c r="D259" s="92" t="n">
        <v>0.697916666666667</v>
      </c>
      <c r="E259" s="92" t="n">
        <v>0.697916666666667</v>
      </c>
      <c r="F259" s="55" t="s">
        <v>438</v>
      </c>
      <c r="G259" s="55" t="s">
        <v>438</v>
      </c>
      <c r="H259" s="57" t="n">
        <v>374000</v>
      </c>
    </row>
    <row r="260" customFormat="false" ht="15.75" hidden="false" customHeight="false" outlineLevel="0" collapsed="false">
      <c r="A260" s="104" t="n">
        <v>42823</v>
      </c>
      <c r="B260" s="240" t="s">
        <v>626</v>
      </c>
      <c r="D260" s="92" t="n">
        <v>0.697916666666667</v>
      </c>
      <c r="E260" s="92" t="n">
        <v>0.697916666666667</v>
      </c>
      <c r="F260" s="55" t="s">
        <v>439</v>
      </c>
      <c r="G260" s="55" t="s">
        <v>439</v>
      </c>
      <c r="H260" s="57" t="n">
        <v>425000</v>
      </c>
    </row>
    <row r="261" customFormat="false" ht="15.75" hidden="false" customHeight="false" outlineLevel="0" collapsed="false">
      <c r="A261" s="104" t="n">
        <v>42824</v>
      </c>
      <c r="B261" s="240" t="s">
        <v>626</v>
      </c>
      <c r="D261" s="92" t="n">
        <v>0.697916666666667</v>
      </c>
      <c r="E261" s="92" t="n">
        <v>0.697916666666667</v>
      </c>
      <c r="F261" s="55" t="s">
        <v>450</v>
      </c>
      <c r="G261" s="55" t="s">
        <v>450</v>
      </c>
      <c r="H261" s="57" t="n">
        <v>139000</v>
      </c>
    </row>
    <row r="262" customFormat="false" ht="15.75" hidden="false" customHeight="false" outlineLevel="0" collapsed="false">
      <c r="A262" s="104" t="n">
        <v>42828</v>
      </c>
      <c r="B262" s="240" t="s">
        <v>626</v>
      </c>
      <c r="D262" s="92" t="n">
        <v>0.697916666666667</v>
      </c>
      <c r="E262" s="92" t="n">
        <v>0.697916666666667</v>
      </c>
      <c r="F262" s="55" t="s">
        <v>1195</v>
      </c>
      <c r="G262" s="55" t="s">
        <v>1195</v>
      </c>
      <c r="H262" s="57" t="n">
        <v>396000</v>
      </c>
    </row>
    <row r="263" customFormat="false" ht="15.75" hidden="false" customHeight="false" outlineLevel="0" collapsed="false">
      <c r="A263" s="104" t="n">
        <v>42829</v>
      </c>
      <c r="B263" s="240" t="s">
        <v>626</v>
      </c>
      <c r="D263" s="92" t="n">
        <v>0.697916666666667</v>
      </c>
      <c r="E263" s="92" t="n">
        <v>0.697916666666667</v>
      </c>
      <c r="F263" s="55" t="s">
        <v>443</v>
      </c>
      <c r="G263" s="55" t="s">
        <v>443</v>
      </c>
      <c r="H263" s="57" t="n">
        <v>166000</v>
      </c>
    </row>
    <row r="264" customFormat="false" ht="15.75" hidden="false" customHeight="false" outlineLevel="0" collapsed="false">
      <c r="A264" s="104" t="n">
        <v>42830</v>
      </c>
      <c r="B264" s="240" t="s">
        <v>626</v>
      </c>
      <c r="D264" s="92" t="n">
        <v>0.697916666666667</v>
      </c>
      <c r="E264" s="92" t="n">
        <v>0.697916666666667</v>
      </c>
      <c r="F264" s="55" t="s">
        <v>450</v>
      </c>
      <c r="G264" s="55" t="s">
        <v>450</v>
      </c>
      <c r="H264" s="57" t="n">
        <v>582000</v>
      </c>
    </row>
    <row r="265" customFormat="false" ht="15.75" hidden="false" customHeight="false" outlineLevel="0" collapsed="false">
      <c r="A265" s="104" t="n">
        <v>42831</v>
      </c>
      <c r="B265" s="240" t="s">
        <v>626</v>
      </c>
      <c r="D265" s="92" t="n">
        <v>0.697916666666667</v>
      </c>
      <c r="E265" s="92" t="n">
        <v>0.697916666666667</v>
      </c>
      <c r="F265" s="55" t="s">
        <v>1195</v>
      </c>
      <c r="G265" s="55" t="s">
        <v>1195</v>
      </c>
      <c r="H265" s="57" t="n">
        <v>313000</v>
      </c>
    </row>
    <row r="266" customFormat="false" ht="15.75" hidden="false" customHeight="false" outlineLevel="0" collapsed="false">
      <c r="A266" s="104" t="n">
        <v>42832</v>
      </c>
      <c r="B266" s="240" t="s">
        <v>626</v>
      </c>
      <c r="D266" s="92" t="n">
        <v>0.697916666666667</v>
      </c>
      <c r="E266" s="92" t="n">
        <v>0.697916666666667</v>
      </c>
      <c r="F266" s="55" t="s">
        <v>436</v>
      </c>
      <c r="G266" s="55" t="s">
        <v>436</v>
      </c>
      <c r="H266" s="57" t="n">
        <v>387000</v>
      </c>
    </row>
    <row r="267" customFormat="false" ht="15.75" hidden="false" customHeight="false" outlineLevel="0" collapsed="false">
      <c r="A267" s="104" t="n">
        <v>42835</v>
      </c>
      <c r="B267" s="240" t="s">
        <v>626</v>
      </c>
      <c r="D267" s="92" t="n">
        <v>0.697916666666667</v>
      </c>
      <c r="E267" s="92" t="n">
        <v>0.697916666666667</v>
      </c>
      <c r="F267" s="55" t="s">
        <v>1196</v>
      </c>
      <c r="G267" s="55" t="s">
        <v>1196</v>
      </c>
      <c r="H267" s="57" t="n">
        <v>638000</v>
      </c>
    </row>
    <row r="268" customFormat="false" ht="15.75" hidden="false" customHeight="false" outlineLevel="0" collapsed="false">
      <c r="A268" s="104" t="n">
        <v>42836</v>
      </c>
      <c r="B268" s="240" t="s">
        <v>626</v>
      </c>
      <c r="D268" s="92" t="n">
        <v>0.697916666666667</v>
      </c>
      <c r="E268" s="92" t="n">
        <v>0.697916666666667</v>
      </c>
      <c r="F268" s="55" t="s">
        <v>1196</v>
      </c>
      <c r="G268" s="55" t="s">
        <v>1196</v>
      </c>
      <c r="H268" s="57" t="n">
        <v>689000</v>
      </c>
    </row>
    <row r="269" customFormat="false" ht="15.75" hidden="false" customHeight="false" outlineLevel="0" collapsed="false">
      <c r="A269" s="104" t="n">
        <v>42837</v>
      </c>
      <c r="B269" s="240" t="s">
        <v>626</v>
      </c>
      <c r="D269" s="92" t="n">
        <v>0.697916666666667</v>
      </c>
      <c r="E269" s="92" t="n">
        <v>0.697916666666667</v>
      </c>
      <c r="F269" s="55" t="s">
        <v>1196</v>
      </c>
      <c r="G269" s="55" t="s">
        <v>1196</v>
      </c>
      <c r="H269" s="57" t="n">
        <v>939000</v>
      </c>
    </row>
    <row r="270" customFormat="false" ht="15.75" hidden="false" customHeight="false" outlineLevel="0" collapsed="false">
      <c r="A270" s="104" t="n">
        <v>42837</v>
      </c>
      <c r="B270" s="240" t="s">
        <v>626</v>
      </c>
      <c r="D270" s="92" t="n">
        <v>0.697916666666667</v>
      </c>
      <c r="E270" s="92" t="n">
        <v>0.697916666666667</v>
      </c>
      <c r="F270" s="55" t="s">
        <v>1196</v>
      </c>
      <c r="G270" s="55" t="s">
        <v>1196</v>
      </c>
      <c r="H270" s="57" t="n">
        <v>698000</v>
      </c>
    </row>
    <row r="271" customFormat="false" ht="15.75" hidden="false" customHeight="false" outlineLevel="0" collapsed="false">
      <c r="A271" s="104" t="n">
        <v>42838</v>
      </c>
      <c r="B271" s="240" t="s">
        <v>626</v>
      </c>
      <c r="D271" s="92" t="n">
        <v>0.697916666666667</v>
      </c>
      <c r="E271" s="92" t="n">
        <v>0.697916666666667</v>
      </c>
      <c r="F271" s="55" t="s">
        <v>1196</v>
      </c>
      <c r="G271" s="55" t="s">
        <v>1196</v>
      </c>
      <c r="H271" s="57" t="n">
        <v>812000</v>
      </c>
    </row>
    <row r="272" customFormat="false" ht="15.75" hidden="false" customHeight="false" outlineLevel="0" collapsed="false">
      <c r="A272" s="104" t="n">
        <v>42839</v>
      </c>
      <c r="B272" s="240" t="s">
        <v>626</v>
      </c>
      <c r="D272" s="92" t="n">
        <v>0.697916666666667</v>
      </c>
      <c r="E272" s="92" t="n">
        <v>0.697916666666667</v>
      </c>
      <c r="F272" s="55" t="s">
        <v>1196</v>
      </c>
      <c r="G272" s="55" t="s">
        <v>1196</v>
      </c>
      <c r="H272" s="57" t="n">
        <v>1293000</v>
      </c>
    </row>
    <row r="273" customFormat="false" ht="15.75" hidden="false" customHeight="false" outlineLevel="0" collapsed="false">
      <c r="A273" s="104" t="n">
        <v>42842</v>
      </c>
      <c r="B273" s="240" t="s">
        <v>626</v>
      </c>
      <c r="D273" s="92" t="n">
        <v>0.697916666666667</v>
      </c>
      <c r="E273" s="92" t="n">
        <v>0.697916666666667</v>
      </c>
      <c r="F273" s="55" t="s">
        <v>1196</v>
      </c>
      <c r="G273" s="55" t="s">
        <v>1196</v>
      </c>
      <c r="H273" s="57" t="n">
        <v>987000</v>
      </c>
    </row>
    <row r="274" customFormat="false" ht="15.75" hidden="false" customHeight="false" outlineLevel="0" collapsed="false">
      <c r="A274" s="104" t="n">
        <v>42843</v>
      </c>
      <c r="B274" s="240" t="s">
        <v>626</v>
      </c>
      <c r="D274" s="92" t="n">
        <v>0.697916666666667</v>
      </c>
      <c r="E274" s="92" t="n">
        <v>0.697916666666667</v>
      </c>
      <c r="F274" s="55" t="s">
        <v>1196</v>
      </c>
      <c r="G274" s="55" t="s">
        <v>1196</v>
      </c>
      <c r="H274" s="57" t="n">
        <v>366000</v>
      </c>
    </row>
    <row r="275" customFormat="false" ht="15.75" hidden="false" customHeight="false" outlineLevel="0" collapsed="false">
      <c r="A275" s="104" t="n">
        <v>42844</v>
      </c>
      <c r="B275" s="240" t="s">
        <v>626</v>
      </c>
      <c r="D275" s="92" t="n">
        <v>0.697916666666667</v>
      </c>
      <c r="E275" s="92" t="n">
        <v>0.697916666666667</v>
      </c>
      <c r="F275" s="55" t="s">
        <v>1196</v>
      </c>
      <c r="G275" s="55" t="s">
        <v>1196</v>
      </c>
      <c r="H275" s="57" t="n">
        <v>1056000</v>
      </c>
    </row>
    <row r="276" customFormat="false" ht="15.75" hidden="false" customHeight="false" outlineLevel="0" collapsed="false">
      <c r="A276" s="104" t="n">
        <v>42845</v>
      </c>
      <c r="B276" s="240" t="s">
        <v>626</v>
      </c>
      <c r="D276" s="92" t="n">
        <v>0.697916666666667</v>
      </c>
      <c r="E276" s="92" t="n">
        <v>0.697916666666667</v>
      </c>
      <c r="F276" s="55" t="s">
        <v>1196</v>
      </c>
      <c r="G276" s="55" t="s">
        <v>1196</v>
      </c>
      <c r="H276" s="57" t="n">
        <v>337000</v>
      </c>
    </row>
    <row r="277" customFormat="false" ht="15.75" hidden="false" customHeight="false" outlineLevel="0" collapsed="false">
      <c r="A277" s="104" t="n">
        <v>42846</v>
      </c>
      <c r="B277" s="240" t="s">
        <v>626</v>
      </c>
      <c r="D277" s="92" t="n">
        <v>0.697916666666667</v>
      </c>
      <c r="E277" s="92" t="n">
        <v>0.697916666666667</v>
      </c>
      <c r="F277" s="55" t="s">
        <v>1196</v>
      </c>
      <c r="G277" s="55" t="s">
        <v>1196</v>
      </c>
      <c r="H277" s="57" t="n">
        <v>876000</v>
      </c>
    </row>
    <row r="278" customFormat="false" ht="15.75" hidden="false" customHeight="false" outlineLevel="0" collapsed="false">
      <c r="A278" s="104" t="n">
        <v>42849</v>
      </c>
      <c r="B278" s="240" t="s">
        <v>626</v>
      </c>
      <c r="D278" s="92" t="n">
        <v>0.697916666666667</v>
      </c>
      <c r="E278" s="92" t="n">
        <v>0.697916666666667</v>
      </c>
      <c r="F278" s="55" t="s">
        <v>1196</v>
      </c>
      <c r="G278" s="55" t="s">
        <v>1196</v>
      </c>
      <c r="H278" s="57" t="n">
        <v>428000</v>
      </c>
    </row>
    <row r="279" customFormat="false" ht="15.75" hidden="false" customHeight="false" outlineLevel="0" collapsed="false">
      <c r="A279" s="104" t="n">
        <v>42850</v>
      </c>
      <c r="B279" s="240" t="s">
        <v>626</v>
      </c>
      <c r="D279" s="92" t="n">
        <v>0.697916666666667</v>
      </c>
      <c r="E279" s="92" t="n">
        <v>0.697916666666667</v>
      </c>
      <c r="F279" s="55" t="s">
        <v>1196</v>
      </c>
      <c r="G279" s="55" t="s">
        <v>1196</v>
      </c>
      <c r="H279" s="57" t="n">
        <v>196000</v>
      </c>
    </row>
    <row r="280" customFormat="false" ht="15.75" hidden="false" customHeight="false" outlineLevel="0" collapsed="false">
      <c r="A280" s="104" t="n">
        <v>42851</v>
      </c>
      <c r="B280" s="240" t="s">
        <v>626</v>
      </c>
      <c r="D280" s="92" t="n">
        <v>0.697916666666667</v>
      </c>
      <c r="E280" s="92" t="n">
        <v>0.697916666666667</v>
      </c>
      <c r="F280" s="55" t="s">
        <v>1196</v>
      </c>
      <c r="G280" s="55" t="s">
        <v>1196</v>
      </c>
      <c r="H280" s="57" t="n">
        <v>871000</v>
      </c>
    </row>
    <row r="281" customFormat="false" ht="15.75" hidden="false" customHeight="false" outlineLevel="0" collapsed="false">
      <c r="A281" s="104" t="n">
        <v>42852</v>
      </c>
      <c r="B281" s="240" t="s">
        <v>626</v>
      </c>
      <c r="D281" s="92" t="n">
        <v>0.697916666666667</v>
      </c>
      <c r="E281" s="92" t="n">
        <v>0.697916666666667</v>
      </c>
      <c r="F281" s="55" t="s">
        <v>1196</v>
      </c>
      <c r="G281" s="55" t="s">
        <v>1196</v>
      </c>
      <c r="H281" s="57" t="n">
        <v>447000</v>
      </c>
    </row>
    <row r="282" customFormat="false" ht="15.75" hidden="false" customHeight="false" outlineLevel="0" collapsed="false">
      <c r="A282" s="104" t="n">
        <v>42853</v>
      </c>
      <c r="B282" s="240" t="s">
        <v>626</v>
      </c>
      <c r="D282" s="92" t="n">
        <v>0.697916666666667</v>
      </c>
      <c r="E282" s="92" t="n">
        <v>0.697916666666667</v>
      </c>
      <c r="F282" s="55" t="s">
        <v>1196</v>
      </c>
      <c r="G282" s="55" t="s">
        <v>1196</v>
      </c>
      <c r="H282" s="57" t="n">
        <v>477000</v>
      </c>
      <c r="I282" s="53" t="n">
        <f aca="false">AVERAGE(H262:H282)</f>
        <v>616857.1429</v>
      </c>
    </row>
    <row r="283" customFormat="false" ht="15.75" hidden="false" customHeight="false" outlineLevel="0" collapsed="false">
      <c r="A283" s="104" t="n">
        <v>42856</v>
      </c>
      <c r="B283" s="240" t="s">
        <v>626</v>
      </c>
      <c r="D283" s="92" t="n">
        <v>0.697916666666667</v>
      </c>
      <c r="E283" s="92" t="n">
        <v>0.697916666666667</v>
      </c>
      <c r="F283" s="55" t="s">
        <v>1197</v>
      </c>
      <c r="G283" s="55" t="s">
        <v>1197</v>
      </c>
      <c r="H283" s="57" t="n">
        <v>826000</v>
      </c>
    </row>
    <row r="284" customFormat="false" ht="15.75" hidden="false" customHeight="false" outlineLevel="0" collapsed="false">
      <c r="A284" s="104" t="n">
        <v>42857</v>
      </c>
      <c r="B284" s="240" t="s">
        <v>626</v>
      </c>
      <c r="D284" s="92" t="n">
        <v>0.697916666666667</v>
      </c>
      <c r="E284" s="92" t="n">
        <v>0.697916666666667</v>
      </c>
      <c r="F284" s="55" t="s">
        <v>1197</v>
      </c>
      <c r="G284" s="55" t="s">
        <v>1197</v>
      </c>
      <c r="H284" s="57" t="n">
        <v>324000</v>
      </c>
    </row>
    <row r="285" customFormat="false" ht="15.75" hidden="false" customHeight="false" outlineLevel="0" collapsed="false">
      <c r="A285" s="104" t="n">
        <v>42858</v>
      </c>
      <c r="B285" s="240" t="s">
        <v>626</v>
      </c>
      <c r="D285" s="92" t="n">
        <v>0.697916666666667</v>
      </c>
      <c r="E285" s="92" t="n">
        <v>0.697916666666667</v>
      </c>
      <c r="F285" s="55" t="s">
        <v>1197</v>
      </c>
      <c r="G285" s="55" t="s">
        <v>1197</v>
      </c>
      <c r="H285" s="57" t="n">
        <v>606000</v>
      </c>
    </row>
    <row r="286" customFormat="false" ht="15.75" hidden="false" customHeight="false" outlineLevel="0" collapsed="false">
      <c r="A286" s="104" t="n">
        <v>42859</v>
      </c>
      <c r="B286" s="240" t="s">
        <v>626</v>
      </c>
      <c r="D286" s="92" t="n">
        <v>0.697916666666667</v>
      </c>
      <c r="E286" s="92" t="n">
        <v>0.697916666666667</v>
      </c>
      <c r="F286" s="55" t="s">
        <v>1197</v>
      </c>
      <c r="G286" s="55" t="s">
        <v>1197</v>
      </c>
      <c r="H286" s="57" t="n">
        <v>532000</v>
      </c>
    </row>
    <row r="287" customFormat="false" ht="15.75" hidden="false" customHeight="false" outlineLevel="0" collapsed="false">
      <c r="A287" s="104" t="n">
        <v>42860</v>
      </c>
      <c r="B287" s="240" t="s">
        <v>626</v>
      </c>
      <c r="D287" s="92" t="n">
        <v>0.697916666666667</v>
      </c>
      <c r="E287" s="92" t="n">
        <v>0.697916666666667</v>
      </c>
      <c r="F287" s="55" t="s">
        <v>1197</v>
      </c>
      <c r="G287" s="55" t="s">
        <v>1197</v>
      </c>
      <c r="H287" s="57" t="n">
        <v>741000</v>
      </c>
    </row>
    <row r="288" customFormat="false" ht="15.75" hidden="false" customHeight="false" outlineLevel="0" collapsed="false">
      <c r="A288" s="104" t="n">
        <v>42863</v>
      </c>
      <c r="B288" s="240" t="s">
        <v>626</v>
      </c>
      <c r="D288" s="92" t="n">
        <v>0.697916666666667</v>
      </c>
      <c r="E288" s="92" t="n">
        <v>0.697916666666667</v>
      </c>
      <c r="F288" s="55" t="s">
        <v>1185</v>
      </c>
      <c r="G288" s="55" t="s">
        <v>1185</v>
      </c>
      <c r="H288" s="57" t="n">
        <v>672000</v>
      </c>
    </row>
    <row r="289" customFormat="false" ht="15.75" hidden="false" customHeight="false" outlineLevel="0" collapsed="false">
      <c r="A289" s="104" t="n">
        <v>42864</v>
      </c>
      <c r="B289" s="240" t="s">
        <v>626</v>
      </c>
      <c r="D289" s="92" t="n">
        <v>0.697916666666667</v>
      </c>
      <c r="E289" s="92" t="n">
        <v>0.697916666666667</v>
      </c>
      <c r="F289" s="55" t="s">
        <v>439</v>
      </c>
      <c r="G289" s="55" t="s">
        <v>439</v>
      </c>
      <c r="H289" s="57" t="n">
        <v>570000</v>
      </c>
    </row>
    <row r="290" customFormat="false" ht="15.75" hidden="false" customHeight="false" outlineLevel="0" collapsed="false">
      <c r="A290" s="104" t="n">
        <v>42865</v>
      </c>
      <c r="B290" s="240" t="s">
        <v>626</v>
      </c>
      <c r="D290" s="92" t="n">
        <v>0.697916666666667</v>
      </c>
      <c r="E290" s="92" t="n">
        <v>0.697916666666667</v>
      </c>
      <c r="F290" s="55" t="s">
        <v>1172</v>
      </c>
      <c r="G290" s="55" t="s">
        <v>1172</v>
      </c>
      <c r="H290" s="57" t="n">
        <v>689000</v>
      </c>
    </row>
    <row r="291" customFormat="false" ht="15.75" hidden="false" customHeight="false" outlineLevel="0" collapsed="false">
      <c r="A291" s="104" t="n">
        <v>42866</v>
      </c>
      <c r="B291" s="240" t="s">
        <v>626</v>
      </c>
      <c r="D291" s="92" t="n">
        <v>0.697916666666667</v>
      </c>
      <c r="E291" s="92" t="n">
        <v>0.697916666666667</v>
      </c>
      <c r="F291" s="55" t="s">
        <v>1168</v>
      </c>
      <c r="G291" s="55" t="s">
        <v>1168</v>
      </c>
      <c r="H291" s="57" t="n">
        <v>439000</v>
      </c>
    </row>
    <row r="292" customFormat="false" ht="15.75" hidden="false" customHeight="false" outlineLevel="0" collapsed="false">
      <c r="A292" s="104" t="n">
        <v>42867</v>
      </c>
      <c r="B292" s="240" t="s">
        <v>626</v>
      </c>
      <c r="D292" s="92" t="n">
        <v>0.697916666666667</v>
      </c>
      <c r="E292" s="92" t="n">
        <v>0.697916666666667</v>
      </c>
      <c r="F292" s="55" t="s">
        <v>436</v>
      </c>
      <c r="G292" s="55" t="s">
        <v>436</v>
      </c>
      <c r="H292" s="57" t="n">
        <v>672000</v>
      </c>
    </row>
    <row r="293" customFormat="false" ht="15.75" hidden="false" customHeight="false" outlineLevel="0" collapsed="false">
      <c r="A293" s="104" t="n">
        <v>42870</v>
      </c>
      <c r="B293" s="240" t="s">
        <v>626</v>
      </c>
      <c r="D293" s="92" t="n">
        <v>0.697916666666667</v>
      </c>
      <c r="E293" s="92" t="n">
        <v>0.697916666666667</v>
      </c>
      <c r="F293" s="55" t="s">
        <v>1198</v>
      </c>
      <c r="G293" s="55" t="s">
        <v>1198</v>
      </c>
      <c r="H293" s="57" t="n">
        <v>496000</v>
      </c>
    </row>
    <row r="294" customFormat="false" ht="15.75" hidden="false" customHeight="false" outlineLevel="0" collapsed="false">
      <c r="A294" s="104" t="n">
        <v>42871</v>
      </c>
      <c r="B294" s="240" t="s">
        <v>626</v>
      </c>
      <c r="D294" s="92" t="n">
        <v>0.697916666666667</v>
      </c>
      <c r="E294" s="92" t="n">
        <v>0.697916666666667</v>
      </c>
      <c r="F294" s="55" t="s">
        <v>1198</v>
      </c>
      <c r="G294" s="55" t="s">
        <v>1198</v>
      </c>
      <c r="H294" s="57" t="n">
        <v>663000</v>
      </c>
    </row>
    <row r="295" customFormat="false" ht="15.75" hidden="false" customHeight="false" outlineLevel="0" collapsed="false">
      <c r="A295" s="104" t="n">
        <v>42872</v>
      </c>
      <c r="B295" s="240" t="s">
        <v>626</v>
      </c>
      <c r="D295" s="92" t="n">
        <v>0.697916666666667</v>
      </c>
      <c r="E295" s="92" t="n">
        <v>0.697916666666667</v>
      </c>
      <c r="F295" s="55" t="s">
        <v>1198</v>
      </c>
      <c r="G295" s="55" t="s">
        <v>1198</v>
      </c>
      <c r="H295" s="57" t="n">
        <v>357000</v>
      </c>
    </row>
    <row r="296" customFormat="false" ht="15.75" hidden="false" customHeight="false" outlineLevel="0" collapsed="false">
      <c r="A296" s="104" t="n">
        <v>42873</v>
      </c>
      <c r="B296" s="240" t="s">
        <v>626</v>
      </c>
      <c r="D296" s="92" t="n">
        <v>0.697916666666667</v>
      </c>
      <c r="E296" s="92" t="n">
        <v>0.697916666666667</v>
      </c>
      <c r="F296" s="55" t="s">
        <v>1198</v>
      </c>
      <c r="G296" s="55" t="s">
        <v>1198</v>
      </c>
      <c r="H296" s="57" t="n">
        <v>541000</v>
      </c>
    </row>
    <row r="297" customFormat="false" ht="15.75" hidden="false" customHeight="false" outlineLevel="0" collapsed="false">
      <c r="A297" s="104" t="n">
        <v>42874</v>
      </c>
      <c r="B297" s="240" t="s">
        <v>626</v>
      </c>
      <c r="D297" s="92" t="n">
        <v>0.697916666666667</v>
      </c>
      <c r="E297" s="92" t="n">
        <v>0.697916666666667</v>
      </c>
      <c r="F297" s="55" t="s">
        <v>1198</v>
      </c>
      <c r="G297" s="55" t="s">
        <v>1198</v>
      </c>
      <c r="H297" s="57" t="n">
        <v>1157000</v>
      </c>
    </row>
    <row r="298" customFormat="false" ht="15.75" hidden="false" customHeight="false" outlineLevel="0" collapsed="false">
      <c r="A298" s="104" t="n">
        <v>42877</v>
      </c>
      <c r="B298" s="240" t="s">
        <v>626</v>
      </c>
      <c r="D298" s="92" t="n">
        <v>0.697916666666667</v>
      </c>
      <c r="E298" s="92" t="n">
        <v>0.697916666666667</v>
      </c>
      <c r="F298" s="55" t="s">
        <v>1199</v>
      </c>
      <c r="G298" s="55" t="s">
        <v>1199</v>
      </c>
      <c r="H298" s="57" t="n">
        <v>1048000</v>
      </c>
    </row>
    <row r="299" customFormat="false" ht="15.75" hidden="false" customHeight="false" outlineLevel="0" collapsed="false">
      <c r="A299" s="104" t="n">
        <v>42878</v>
      </c>
      <c r="B299" s="240" t="s">
        <v>626</v>
      </c>
      <c r="D299" s="92" t="n">
        <v>0.697916666666667</v>
      </c>
      <c r="E299" s="92" t="n">
        <v>0.697916666666667</v>
      </c>
      <c r="F299" s="55" t="s">
        <v>1199</v>
      </c>
      <c r="G299" s="55" t="s">
        <v>1199</v>
      </c>
      <c r="H299" s="57" t="n">
        <v>297000</v>
      </c>
    </row>
    <row r="300" customFormat="false" ht="15.75" hidden="false" customHeight="false" outlineLevel="0" collapsed="false">
      <c r="A300" s="104" t="n">
        <v>42879</v>
      </c>
      <c r="B300" s="240" t="s">
        <v>626</v>
      </c>
      <c r="D300" s="92" t="n">
        <v>0.697916666666667</v>
      </c>
      <c r="E300" s="92" t="n">
        <v>0.697916666666667</v>
      </c>
      <c r="F300" s="55" t="s">
        <v>1199</v>
      </c>
      <c r="G300" s="55" t="s">
        <v>1199</v>
      </c>
      <c r="H300" s="57" t="n">
        <v>590000</v>
      </c>
    </row>
    <row r="301" customFormat="false" ht="15.75" hidden="false" customHeight="false" outlineLevel="0" collapsed="false">
      <c r="A301" s="104" t="n">
        <v>42880</v>
      </c>
      <c r="B301" s="240" t="s">
        <v>626</v>
      </c>
      <c r="D301" s="92" t="n">
        <v>0.697916666666667</v>
      </c>
      <c r="E301" s="92" t="n">
        <v>0.697916666666667</v>
      </c>
      <c r="F301" s="55" t="s">
        <v>1199</v>
      </c>
      <c r="G301" s="55" t="s">
        <v>1199</v>
      </c>
      <c r="H301" s="57" t="n">
        <v>222000</v>
      </c>
    </row>
    <row r="302" customFormat="false" ht="15.75" hidden="false" customHeight="false" outlineLevel="0" collapsed="false">
      <c r="A302" s="104" t="n">
        <v>42881</v>
      </c>
      <c r="B302" s="240" t="s">
        <v>626</v>
      </c>
      <c r="D302" s="92" t="n">
        <v>0.697916666666667</v>
      </c>
      <c r="E302" s="92" t="n">
        <v>0.697916666666667</v>
      </c>
      <c r="F302" s="55" t="s">
        <v>1199</v>
      </c>
      <c r="G302" s="55" t="s">
        <v>1199</v>
      </c>
      <c r="H302" s="57" t="n">
        <v>948000</v>
      </c>
    </row>
    <row r="303" customFormat="false" ht="15.75" hidden="false" customHeight="false" outlineLevel="0" collapsed="false">
      <c r="A303" s="104" t="n">
        <v>42884</v>
      </c>
      <c r="B303" s="240" t="s">
        <v>626</v>
      </c>
      <c r="D303" s="92" t="n">
        <v>0.697916666666667</v>
      </c>
      <c r="E303" s="92" t="n">
        <v>0.697916666666667</v>
      </c>
      <c r="F303" s="55" t="s">
        <v>1200</v>
      </c>
      <c r="G303" s="55" t="s">
        <v>1200</v>
      </c>
      <c r="H303" s="57" t="n">
        <v>163000</v>
      </c>
    </row>
    <row r="304" customFormat="false" ht="15.75" hidden="false" customHeight="false" outlineLevel="0" collapsed="false">
      <c r="A304" s="104" t="n">
        <v>42885</v>
      </c>
      <c r="B304" s="240" t="s">
        <v>626</v>
      </c>
      <c r="D304" s="92" t="n">
        <v>0.697916666666667</v>
      </c>
      <c r="E304" s="92" t="n">
        <v>0.697916666666667</v>
      </c>
      <c r="F304" s="55" t="s">
        <v>1200</v>
      </c>
      <c r="G304" s="55" t="s">
        <v>1200</v>
      </c>
      <c r="H304" s="57" t="n">
        <v>376000</v>
      </c>
    </row>
    <row r="305" customFormat="false" ht="15.75" hidden="false" customHeight="false" outlineLevel="0" collapsed="false">
      <c r="A305" s="104" t="n">
        <v>42886</v>
      </c>
      <c r="B305" s="240" t="s">
        <v>626</v>
      </c>
      <c r="D305" s="92" t="n">
        <v>0.697916666666667</v>
      </c>
      <c r="E305" s="92" t="n">
        <v>0.697916666666667</v>
      </c>
      <c r="F305" s="55" t="s">
        <v>1200</v>
      </c>
      <c r="G305" s="55" t="s">
        <v>1200</v>
      </c>
      <c r="H305" s="57" t="n">
        <v>351000</v>
      </c>
    </row>
    <row r="306" customFormat="false" ht="15.75" hidden="false" customHeight="false" outlineLevel="0" collapsed="false">
      <c r="A306" s="104" t="n">
        <v>42887</v>
      </c>
      <c r="B306" s="240" t="s">
        <v>626</v>
      </c>
      <c r="D306" s="92" t="n">
        <v>0.697916666666667</v>
      </c>
      <c r="E306" s="92" t="n">
        <v>0.697916666666667</v>
      </c>
      <c r="F306" s="55" t="s">
        <v>1200</v>
      </c>
      <c r="G306" s="55" t="s">
        <v>1200</v>
      </c>
      <c r="H306" s="57" t="n">
        <v>328000</v>
      </c>
    </row>
    <row r="307" customFormat="false" ht="15.75" hidden="false" customHeight="false" outlineLevel="0" collapsed="false">
      <c r="A307" s="104" t="n">
        <v>42888</v>
      </c>
      <c r="B307" s="240" t="s">
        <v>626</v>
      </c>
      <c r="D307" s="92" t="n">
        <v>0.697916666666667</v>
      </c>
      <c r="E307" s="92" t="n">
        <v>0.697916666666667</v>
      </c>
      <c r="F307" s="55" t="s">
        <v>1200</v>
      </c>
      <c r="G307" s="55" t="s">
        <v>1200</v>
      </c>
      <c r="H307" s="57" t="n">
        <v>573000</v>
      </c>
    </row>
    <row r="308" customFormat="false" ht="15.75" hidden="false" customHeight="false" outlineLevel="0" collapsed="false">
      <c r="A308" s="104" t="n">
        <v>42891</v>
      </c>
      <c r="B308" s="240" t="s">
        <v>626</v>
      </c>
      <c r="D308" s="92" t="n">
        <v>0.697916666666667</v>
      </c>
      <c r="E308" s="92" t="n">
        <v>0.697916666666667</v>
      </c>
      <c r="F308" s="55" t="s">
        <v>1200</v>
      </c>
      <c r="G308" s="55" t="s">
        <v>1200</v>
      </c>
      <c r="H308" s="57" t="n">
        <v>204000</v>
      </c>
    </row>
    <row r="309" customFormat="false" ht="15.75" hidden="false" customHeight="false" outlineLevel="0" collapsed="false">
      <c r="A309" s="104" t="n">
        <v>42892</v>
      </c>
      <c r="B309" s="240" t="s">
        <v>626</v>
      </c>
      <c r="D309" s="92" t="n">
        <v>0.697916666666667</v>
      </c>
      <c r="E309" s="92" t="n">
        <v>0.697916666666667</v>
      </c>
      <c r="F309" s="55" t="s">
        <v>1198</v>
      </c>
      <c r="G309" s="55" t="s">
        <v>1198</v>
      </c>
      <c r="H309" s="57" t="n">
        <v>439000</v>
      </c>
    </row>
    <row r="310" customFormat="false" ht="15.75" hidden="false" customHeight="false" outlineLevel="0" collapsed="false">
      <c r="A310" s="104" t="n">
        <v>42893</v>
      </c>
      <c r="B310" s="240" t="s">
        <v>626</v>
      </c>
      <c r="D310" s="92" t="n">
        <v>0.697916666666667</v>
      </c>
      <c r="E310" s="92" t="n">
        <v>0.697916666666667</v>
      </c>
      <c r="F310" s="55" t="s">
        <v>1198</v>
      </c>
      <c r="G310" s="55" t="s">
        <v>1198</v>
      </c>
      <c r="H310" s="57" t="n">
        <v>413000</v>
      </c>
    </row>
    <row r="311" customFormat="false" ht="15.75" hidden="false" customHeight="false" outlineLevel="0" collapsed="false">
      <c r="A311" s="104" t="n">
        <v>42894</v>
      </c>
      <c r="B311" s="240" t="s">
        <v>626</v>
      </c>
      <c r="D311" s="92" t="n">
        <v>0.697916666666667</v>
      </c>
      <c r="E311" s="92" t="n">
        <v>0.697916666666667</v>
      </c>
      <c r="F311" s="55" t="s">
        <v>1198</v>
      </c>
      <c r="G311" s="55" t="s">
        <v>1198</v>
      </c>
      <c r="H311" s="57" t="n">
        <v>908000</v>
      </c>
    </row>
    <row r="312" customFormat="false" ht="15.75" hidden="false" customHeight="false" outlineLevel="0" collapsed="false">
      <c r="A312" s="104" t="n">
        <v>42895</v>
      </c>
      <c r="B312" s="240" t="s">
        <v>626</v>
      </c>
      <c r="D312" s="92" t="n">
        <v>0.697916666666667</v>
      </c>
      <c r="E312" s="92" t="n">
        <v>0.697916666666667</v>
      </c>
      <c r="F312" s="55" t="s">
        <v>1198</v>
      </c>
      <c r="G312" s="55" t="s">
        <v>1198</v>
      </c>
      <c r="H312" s="57" t="n">
        <v>696000</v>
      </c>
    </row>
    <row r="313" customFormat="false" ht="15.75" hidden="false" customHeight="false" outlineLevel="0" collapsed="false">
      <c r="A313" s="104" t="n">
        <v>42898</v>
      </c>
      <c r="B313" s="240" t="s">
        <v>626</v>
      </c>
      <c r="D313" s="92" t="n">
        <v>0.697916666666667</v>
      </c>
      <c r="E313" s="92" t="n">
        <v>0.697916666666667</v>
      </c>
      <c r="F313" s="55" t="s">
        <v>1198</v>
      </c>
      <c r="G313" s="55" t="s">
        <v>1198</v>
      </c>
      <c r="H313" s="57" t="n">
        <v>399000</v>
      </c>
    </row>
    <row r="314" customFormat="false" ht="15.75" hidden="false" customHeight="false" outlineLevel="0" collapsed="false">
      <c r="A314" s="104" t="n">
        <v>42899</v>
      </c>
      <c r="B314" s="240" t="s">
        <v>626</v>
      </c>
      <c r="D314" s="92" t="n">
        <v>0.697916666666667</v>
      </c>
      <c r="E314" s="92" t="n">
        <v>0.697916666666667</v>
      </c>
      <c r="F314" s="55" t="s">
        <v>1199</v>
      </c>
      <c r="G314" s="55" t="s">
        <v>1199</v>
      </c>
      <c r="H314" s="57" t="n">
        <v>226000</v>
      </c>
    </row>
    <row r="315" customFormat="false" ht="15.75" hidden="false" customHeight="false" outlineLevel="0" collapsed="false">
      <c r="A315" s="104" t="n">
        <v>42900</v>
      </c>
      <c r="B315" s="240" t="s">
        <v>626</v>
      </c>
      <c r="D315" s="92" t="n">
        <v>0.697916666666667</v>
      </c>
      <c r="E315" s="92" t="n">
        <v>0.697916666666667</v>
      </c>
      <c r="F315" s="55" t="s">
        <v>1199</v>
      </c>
      <c r="G315" s="55" t="s">
        <v>1199</v>
      </c>
      <c r="H315" s="57" t="n">
        <v>714000</v>
      </c>
    </row>
    <row r="316" customFormat="false" ht="15.75" hidden="false" customHeight="false" outlineLevel="0" collapsed="false">
      <c r="A316" s="104" t="n">
        <v>42901</v>
      </c>
      <c r="B316" s="240" t="s">
        <v>626</v>
      </c>
      <c r="D316" s="92" t="n">
        <v>0.697916666666667</v>
      </c>
      <c r="E316" s="92" t="n">
        <v>0.697916666666667</v>
      </c>
      <c r="F316" s="55" t="s">
        <v>1199</v>
      </c>
      <c r="G316" s="55" t="s">
        <v>1199</v>
      </c>
      <c r="H316" s="57" t="n">
        <v>548000</v>
      </c>
    </row>
    <row r="317" customFormat="false" ht="15.75" hidden="false" customHeight="false" outlineLevel="0" collapsed="false">
      <c r="A317" s="104" t="n">
        <v>42902</v>
      </c>
      <c r="B317" s="240" t="s">
        <v>626</v>
      </c>
      <c r="D317" s="92" t="n">
        <v>0.697916666666667</v>
      </c>
      <c r="E317" s="92" t="n">
        <v>0.697916666666667</v>
      </c>
      <c r="F317" s="55" t="s">
        <v>1199</v>
      </c>
      <c r="G317" s="55" t="s">
        <v>1199</v>
      </c>
      <c r="H317" s="57" t="n">
        <v>149000</v>
      </c>
    </row>
    <row r="318" customFormat="false" ht="15.75" hidden="false" customHeight="false" outlineLevel="0" collapsed="false">
      <c r="A318" s="104" t="n">
        <v>42905</v>
      </c>
      <c r="B318" s="240" t="s">
        <v>626</v>
      </c>
      <c r="D318" s="92" t="n">
        <v>0.697916666666667</v>
      </c>
      <c r="E318" s="92" t="n">
        <v>0.697916666666667</v>
      </c>
      <c r="F318" s="55" t="s">
        <v>449</v>
      </c>
      <c r="G318" s="55" t="s">
        <v>1201</v>
      </c>
      <c r="H318" s="57" t="n">
        <v>495000</v>
      </c>
    </row>
    <row r="319" customFormat="false" ht="15.75" hidden="false" customHeight="false" outlineLevel="0" collapsed="false">
      <c r="A319" s="104" t="n">
        <v>42906</v>
      </c>
      <c r="B319" s="240" t="s">
        <v>626</v>
      </c>
      <c r="D319" s="92" t="n">
        <v>0.697916666666667</v>
      </c>
      <c r="E319" s="92" t="n">
        <v>0.697916666666667</v>
      </c>
      <c r="F319" s="55" t="s">
        <v>449</v>
      </c>
      <c r="G319" s="55" t="s">
        <v>1201</v>
      </c>
      <c r="H319" s="57" t="n">
        <v>421000</v>
      </c>
    </row>
    <row r="320" customFormat="false" ht="15.75" hidden="false" customHeight="false" outlineLevel="0" collapsed="false">
      <c r="A320" s="104" t="n">
        <v>42907</v>
      </c>
      <c r="B320" s="240" t="s">
        <v>626</v>
      </c>
      <c r="D320" s="92" t="n">
        <v>0.697916666666667</v>
      </c>
      <c r="E320" s="92" t="n">
        <v>0.697916666666667</v>
      </c>
      <c r="F320" s="55" t="s">
        <v>1201</v>
      </c>
      <c r="G320" s="55" t="s">
        <v>1201</v>
      </c>
      <c r="H320" s="57" t="n">
        <v>327000</v>
      </c>
    </row>
    <row r="321" customFormat="false" ht="15.75" hidden="false" customHeight="false" outlineLevel="0" collapsed="false">
      <c r="A321" s="104" t="n">
        <v>42908</v>
      </c>
      <c r="B321" s="240" t="s">
        <v>626</v>
      </c>
      <c r="D321" s="92" t="n">
        <v>0.697916666666667</v>
      </c>
      <c r="E321" s="92" t="n">
        <v>0.697916666666667</v>
      </c>
      <c r="F321" s="55" t="s">
        <v>1201</v>
      </c>
      <c r="G321" s="55" t="s">
        <v>1201</v>
      </c>
      <c r="H321" s="57" t="n">
        <v>989000</v>
      </c>
    </row>
    <row r="322" customFormat="false" ht="15.75" hidden="false" customHeight="false" outlineLevel="0" collapsed="false">
      <c r="A322" s="104" t="n">
        <v>42909</v>
      </c>
      <c r="B322" s="240" t="s">
        <v>626</v>
      </c>
      <c r="D322" s="92" t="n">
        <v>0.697916666666667</v>
      </c>
      <c r="E322" s="92" t="n">
        <v>0.697916666666667</v>
      </c>
      <c r="F322" s="55" t="s">
        <v>1202</v>
      </c>
      <c r="G322" s="55" t="s">
        <v>1202</v>
      </c>
      <c r="H322" s="57" t="n">
        <v>704000</v>
      </c>
    </row>
    <row r="323" customFormat="false" ht="15.75" hidden="false" customHeight="false" outlineLevel="0" collapsed="false">
      <c r="A323" s="104" t="n">
        <v>42912</v>
      </c>
      <c r="B323" s="240" t="s">
        <v>626</v>
      </c>
      <c r="D323" s="92" t="n">
        <v>0.697916666666667</v>
      </c>
      <c r="E323" s="92" t="n">
        <v>0.697916666666667</v>
      </c>
      <c r="F323" s="55" t="s">
        <v>1202</v>
      </c>
      <c r="G323" s="55" t="s">
        <v>1202</v>
      </c>
      <c r="H323" s="57" t="n">
        <v>753000</v>
      </c>
    </row>
    <row r="324" customFormat="false" ht="15.75" hidden="false" customHeight="false" outlineLevel="0" collapsed="false">
      <c r="A324" s="104" t="n">
        <v>42913</v>
      </c>
      <c r="B324" s="240" t="s">
        <v>626</v>
      </c>
      <c r="D324" s="92" t="n">
        <v>0.697916666666667</v>
      </c>
      <c r="E324" s="92" t="n">
        <v>0.697916666666667</v>
      </c>
      <c r="F324" s="55" t="s">
        <v>1202</v>
      </c>
      <c r="G324" s="55" t="s">
        <v>1202</v>
      </c>
      <c r="H324" s="57" t="n">
        <v>856000</v>
      </c>
    </row>
    <row r="325" customFormat="false" ht="15.75" hidden="false" customHeight="false" outlineLevel="0" collapsed="false">
      <c r="A325" s="104" t="n">
        <v>42914</v>
      </c>
      <c r="B325" s="240" t="s">
        <v>626</v>
      </c>
      <c r="D325" s="92" t="n">
        <v>0.697916666666667</v>
      </c>
      <c r="E325" s="92" t="n">
        <v>0.697916666666667</v>
      </c>
      <c r="F325" s="55" t="s">
        <v>1202</v>
      </c>
      <c r="G325" s="55" t="s">
        <v>1202</v>
      </c>
      <c r="H325" s="57" t="n">
        <v>274000</v>
      </c>
    </row>
    <row r="326" customFormat="false" ht="15.75" hidden="false" customHeight="false" outlineLevel="0" collapsed="false">
      <c r="A326" s="104" t="n">
        <v>42915</v>
      </c>
      <c r="B326" s="240" t="s">
        <v>626</v>
      </c>
      <c r="D326" s="92" t="n">
        <v>0.697916666666667</v>
      </c>
      <c r="E326" s="92" t="n">
        <v>0.697916666666667</v>
      </c>
      <c r="F326" s="55" t="s">
        <v>1202</v>
      </c>
      <c r="G326" s="55" t="s">
        <v>1202</v>
      </c>
      <c r="H326" s="57" t="n">
        <v>602000</v>
      </c>
    </row>
    <row r="327" customFormat="false" ht="15.75" hidden="false" customHeight="false" outlineLevel="0" collapsed="false">
      <c r="A327" s="104" t="n">
        <v>42916</v>
      </c>
      <c r="B327" s="240" t="s">
        <v>626</v>
      </c>
      <c r="D327" s="92" t="n">
        <v>0.697916666666667</v>
      </c>
      <c r="E327" s="92" t="n">
        <v>0.697916666666667</v>
      </c>
      <c r="F327" s="55" t="s">
        <v>1199</v>
      </c>
      <c r="G327" s="55" t="s">
        <v>1199</v>
      </c>
      <c r="H327" s="57" t="n">
        <v>216000</v>
      </c>
    </row>
    <row r="328" customFormat="false" ht="15.75" hidden="false" customHeight="false" outlineLevel="0" collapsed="false">
      <c r="A328" s="104" t="n">
        <v>42919</v>
      </c>
      <c r="B328" s="240" t="s">
        <v>626</v>
      </c>
      <c r="D328" s="92" t="n">
        <v>0.697916666666667</v>
      </c>
      <c r="E328" s="92" t="n">
        <v>0.697916666666667</v>
      </c>
      <c r="F328" s="55" t="s">
        <v>1199</v>
      </c>
      <c r="G328" s="55" t="s">
        <v>1199</v>
      </c>
      <c r="H328" s="57" t="n">
        <v>305000</v>
      </c>
    </row>
    <row r="329" customFormat="false" ht="15.75" hidden="false" customHeight="false" outlineLevel="0" collapsed="false">
      <c r="A329" s="104" t="n">
        <v>42920</v>
      </c>
      <c r="B329" s="240" t="s">
        <v>626</v>
      </c>
      <c r="D329" s="92" t="n">
        <v>0.697916666666667</v>
      </c>
      <c r="E329" s="92" t="n">
        <v>0.697916666666667</v>
      </c>
      <c r="F329" s="55" t="s">
        <v>1199</v>
      </c>
      <c r="G329" s="55" t="s">
        <v>1199</v>
      </c>
      <c r="H329" s="57" t="n">
        <v>493000</v>
      </c>
    </row>
    <row r="330" customFormat="false" ht="15.75" hidden="false" customHeight="false" outlineLevel="0" collapsed="false">
      <c r="A330" s="104" t="n">
        <v>42921</v>
      </c>
      <c r="B330" s="240" t="s">
        <v>626</v>
      </c>
      <c r="D330" s="92" t="n">
        <v>0.697916666666667</v>
      </c>
      <c r="E330" s="92" t="n">
        <v>0.697916666666667</v>
      </c>
      <c r="F330" s="55" t="s">
        <v>1199</v>
      </c>
      <c r="G330" s="55" t="s">
        <v>1199</v>
      </c>
      <c r="H330" s="57" t="n">
        <v>383000</v>
      </c>
    </row>
    <row r="331" customFormat="false" ht="15.75" hidden="false" customHeight="false" outlineLevel="0" collapsed="false">
      <c r="A331" s="104" t="n">
        <v>42922</v>
      </c>
      <c r="B331" s="240" t="s">
        <v>626</v>
      </c>
      <c r="D331" s="92" t="n">
        <v>0.697916666666667</v>
      </c>
      <c r="E331" s="92" t="n">
        <v>0.697916666666667</v>
      </c>
      <c r="F331" s="55" t="s">
        <v>1199</v>
      </c>
      <c r="G331" s="55" t="s">
        <v>1199</v>
      </c>
      <c r="H331" s="57" t="n">
        <v>369000</v>
      </c>
    </row>
    <row r="332" customFormat="false" ht="15.75" hidden="false" customHeight="false" outlineLevel="0" collapsed="false">
      <c r="A332" s="104" t="n">
        <v>42923</v>
      </c>
      <c r="B332" s="240" t="s">
        <v>626</v>
      </c>
      <c r="D332" s="92"/>
      <c r="E332" s="92"/>
      <c r="F332" s="55"/>
      <c r="G332" s="55"/>
      <c r="H332" s="57"/>
    </row>
    <row r="333" customFormat="false" ht="15.75" hidden="false" customHeight="false" outlineLevel="0" collapsed="false">
      <c r="A333" s="104" t="n">
        <v>42926</v>
      </c>
      <c r="B333" s="240" t="s">
        <v>626</v>
      </c>
      <c r="D333" s="92" t="n">
        <v>0.697916666666667</v>
      </c>
      <c r="E333" s="92" t="n">
        <v>0.697916666666667</v>
      </c>
      <c r="F333" s="55" t="s">
        <v>1203</v>
      </c>
      <c r="G333" s="55" t="s">
        <v>1203</v>
      </c>
      <c r="H333" s="57" t="n">
        <v>268000</v>
      </c>
    </row>
    <row r="334" customFormat="false" ht="15.75" hidden="false" customHeight="false" outlineLevel="0" collapsed="false">
      <c r="A334" s="104" t="n">
        <v>42927</v>
      </c>
      <c r="B334" s="240" t="s">
        <v>626</v>
      </c>
      <c r="D334" s="92" t="n">
        <v>0.697916666666667</v>
      </c>
      <c r="E334" s="92" t="n">
        <v>0.697916666666667</v>
      </c>
      <c r="F334" s="55" t="s">
        <v>1203</v>
      </c>
      <c r="G334" s="55" t="s">
        <v>1203</v>
      </c>
      <c r="H334" s="57" t="n">
        <v>394000</v>
      </c>
    </row>
    <row r="335" customFormat="false" ht="15.75" hidden="false" customHeight="false" outlineLevel="0" collapsed="false">
      <c r="A335" s="104" t="n">
        <v>42928</v>
      </c>
      <c r="B335" s="240" t="s">
        <v>626</v>
      </c>
      <c r="D335" s="92" t="n">
        <v>0.697916666666667</v>
      </c>
      <c r="E335" s="92" t="n">
        <v>0.697916666666667</v>
      </c>
      <c r="F335" s="55" t="s">
        <v>1203</v>
      </c>
      <c r="G335" s="55" t="s">
        <v>1203</v>
      </c>
      <c r="H335" s="57" t="n">
        <v>345000</v>
      </c>
    </row>
    <row r="336" customFormat="false" ht="15.75" hidden="false" customHeight="false" outlineLevel="0" collapsed="false">
      <c r="A336" s="104" t="n">
        <v>42929</v>
      </c>
      <c r="B336" s="240" t="s">
        <v>626</v>
      </c>
      <c r="D336" s="92" t="n">
        <v>0.697916666666667</v>
      </c>
      <c r="E336" s="92" t="n">
        <v>0.697916666666667</v>
      </c>
      <c r="F336" s="55" t="s">
        <v>1203</v>
      </c>
      <c r="G336" s="55" t="s">
        <v>1203</v>
      </c>
      <c r="H336" s="57" t="n">
        <v>264000</v>
      </c>
    </row>
    <row r="337" customFormat="false" ht="15.75" hidden="false" customHeight="false" outlineLevel="0" collapsed="false">
      <c r="A337" s="104" t="n">
        <v>42930</v>
      </c>
      <c r="B337" s="240" t="s">
        <v>626</v>
      </c>
      <c r="D337" s="92" t="n">
        <v>0.697916666666667</v>
      </c>
      <c r="E337" s="92" t="n">
        <v>0.697916666666667</v>
      </c>
      <c r="F337" s="55" t="s">
        <v>1203</v>
      </c>
      <c r="G337" s="55" t="s">
        <v>1203</v>
      </c>
      <c r="H337" s="57" t="n">
        <v>618000</v>
      </c>
    </row>
    <row r="338" customFormat="false" ht="15.75" hidden="false" customHeight="false" outlineLevel="0" collapsed="false">
      <c r="A338" s="104" t="n">
        <v>42933</v>
      </c>
      <c r="B338" s="240" t="s">
        <v>626</v>
      </c>
      <c r="D338" s="92" t="n">
        <v>0.697916666666667</v>
      </c>
      <c r="E338" s="92" t="n">
        <v>0.697916666666667</v>
      </c>
      <c r="F338" s="55" t="s">
        <v>453</v>
      </c>
      <c r="G338" s="55" t="s">
        <v>453</v>
      </c>
      <c r="H338" s="57" t="n">
        <v>427000</v>
      </c>
    </row>
    <row r="339" customFormat="false" ht="15.75" hidden="false" customHeight="false" outlineLevel="0" collapsed="false">
      <c r="A339" s="104" t="n">
        <v>42934</v>
      </c>
      <c r="B339" s="240" t="s">
        <v>626</v>
      </c>
      <c r="D339" s="92" t="n">
        <v>0.697916666666667</v>
      </c>
      <c r="E339" s="92" t="n">
        <v>0.697916666666667</v>
      </c>
      <c r="F339" s="55" t="s">
        <v>453</v>
      </c>
      <c r="G339" s="55" t="s">
        <v>453</v>
      </c>
      <c r="H339" s="57" t="n">
        <v>479000</v>
      </c>
    </row>
    <row r="340" customFormat="false" ht="15.75" hidden="false" customHeight="false" outlineLevel="0" collapsed="false">
      <c r="A340" s="104" t="n">
        <v>42935</v>
      </c>
      <c r="B340" s="240" t="s">
        <v>626</v>
      </c>
      <c r="D340" s="92" t="n">
        <v>0.697916666666667</v>
      </c>
      <c r="E340" s="92" t="n">
        <v>0.697916666666667</v>
      </c>
      <c r="F340" s="55" t="s">
        <v>453</v>
      </c>
      <c r="G340" s="55" t="s">
        <v>453</v>
      </c>
      <c r="H340" s="57" t="n">
        <v>289000</v>
      </c>
    </row>
    <row r="341" customFormat="false" ht="15.75" hidden="false" customHeight="false" outlineLevel="0" collapsed="false">
      <c r="A341" s="104" t="n">
        <v>42936</v>
      </c>
      <c r="B341" s="240" t="s">
        <v>626</v>
      </c>
      <c r="D341" s="92" t="n">
        <v>0.697916666666667</v>
      </c>
      <c r="E341" s="92" t="n">
        <v>0.697916666666667</v>
      </c>
      <c r="F341" s="55" t="s">
        <v>453</v>
      </c>
      <c r="G341" s="55" t="s">
        <v>453</v>
      </c>
      <c r="H341" s="57" t="n">
        <v>425000</v>
      </c>
    </row>
    <row r="342" customFormat="false" ht="15.75" hidden="false" customHeight="false" outlineLevel="0" collapsed="false">
      <c r="A342" s="104" t="n">
        <v>42937</v>
      </c>
      <c r="B342" s="240" t="s">
        <v>626</v>
      </c>
      <c r="D342" s="92" t="n">
        <v>0.697916666666667</v>
      </c>
      <c r="E342" s="92" t="n">
        <v>0.697916666666667</v>
      </c>
      <c r="F342" s="55" t="s">
        <v>453</v>
      </c>
      <c r="G342" s="55" t="s">
        <v>453</v>
      </c>
      <c r="H342" s="57" t="n">
        <v>364000</v>
      </c>
    </row>
    <row r="343" customFormat="false" ht="15.75" hidden="false" customHeight="false" outlineLevel="0" collapsed="false">
      <c r="A343" s="104" t="n">
        <v>42940</v>
      </c>
      <c r="B343" s="8" t="s">
        <v>646</v>
      </c>
      <c r="D343" s="92" t="n">
        <v>0.697916666666667</v>
      </c>
      <c r="E343" s="92" t="n">
        <v>0.697916666666667</v>
      </c>
      <c r="F343" s="55" t="s">
        <v>1198</v>
      </c>
      <c r="G343" s="55" t="s">
        <v>23</v>
      </c>
      <c r="H343" s="55" t="s">
        <v>23</v>
      </c>
    </row>
    <row r="344" customFormat="false" ht="15.75" hidden="false" customHeight="false" outlineLevel="0" collapsed="false">
      <c r="A344" s="104" t="n">
        <v>42941</v>
      </c>
      <c r="B344" s="8" t="s">
        <v>646</v>
      </c>
      <c r="D344" s="92" t="n">
        <v>0.697916666666667</v>
      </c>
      <c r="E344" s="92" t="n">
        <v>0.697916666666667</v>
      </c>
      <c r="F344" s="55" t="s">
        <v>1198</v>
      </c>
      <c r="G344" s="55" t="s">
        <v>23</v>
      </c>
      <c r="H344" s="55" t="s">
        <v>23</v>
      </c>
    </row>
    <row r="345" customFormat="false" ht="15.75" hidden="false" customHeight="false" outlineLevel="0" collapsed="false">
      <c r="A345" s="104" t="n">
        <v>42942</v>
      </c>
      <c r="B345" s="8" t="s">
        <v>646</v>
      </c>
      <c r="D345" s="92" t="n">
        <v>0.697916666666667</v>
      </c>
      <c r="E345" s="92" t="n">
        <v>0.697916666666667</v>
      </c>
      <c r="F345" s="55" t="s">
        <v>1198</v>
      </c>
    </row>
    <row r="346" customFormat="false" ht="15.75" hidden="false" customHeight="false" outlineLevel="0" collapsed="false">
      <c r="A346" s="104" t="n">
        <v>42943</v>
      </c>
      <c r="B346" s="8" t="s">
        <v>646</v>
      </c>
      <c r="D346" s="92" t="n">
        <v>0.697916666666667</v>
      </c>
      <c r="E346" s="92" t="n">
        <v>0.697916666666667</v>
      </c>
      <c r="F346" s="55" t="s">
        <v>1198</v>
      </c>
      <c r="G346" s="55" t="s">
        <v>1204</v>
      </c>
      <c r="H346" s="55" t="s">
        <v>1204</v>
      </c>
    </row>
    <row r="347" customFormat="false" ht="15.75" hidden="false" customHeight="false" outlineLevel="0" collapsed="false">
      <c r="A347" s="104" t="n">
        <v>42944</v>
      </c>
      <c r="B347" s="8" t="s">
        <v>646</v>
      </c>
      <c r="D347" s="92" t="n">
        <v>0.697916666666667</v>
      </c>
      <c r="E347" s="92" t="n">
        <v>0.697916666666667</v>
      </c>
      <c r="F347" s="55" t="s">
        <v>1198</v>
      </c>
      <c r="G347" s="55" t="s">
        <v>1204</v>
      </c>
      <c r="H347" s="55" t="s">
        <v>1204</v>
      </c>
    </row>
    <row r="348" customFormat="false" ht="15.75" hidden="false" customHeight="false" outlineLevel="0" collapsed="false">
      <c r="A348" s="104" t="n">
        <v>42947</v>
      </c>
      <c r="B348" s="8" t="s">
        <v>646</v>
      </c>
      <c r="D348" s="92" t="n">
        <v>0.697916666666667</v>
      </c>
      <c r="E348" s="92" t="n">
        <v>0.697916666666667</v>
      </c>
      <c r="F348" s="55" t="s">
        <v>1205</v>
      </c>
      <c r="G348" s="55" t="s">
        <v>23</v>
      </c>
      <c r="H348" s="57" t="s">
        <v>1204</v>
      </c>
    </row>
    <row r="349" customFormat="false" ht="15.75" hidden="false" customHeight="false" outlineLevel="0" collapsed="false">
      <c r="A349" s="104" t="n">
        <v>42948</v>
      </c>
      <c r="B349" s="8" t="s">
        <v>646</v>
      </c>
      <c r="D349" s="92" t="n">
        <v>0.697916666666667</v>
      </c>
      <c r="E349" s="92" t="n">
        <v>0.697916666666667</v>
      </c>
      <c r="F349" s="55" t="s">
        <v>1205</v>
      </c>
      <c r="G349" s="55" t="s">
        <v>23</v>
      </c>
      <c r="H349" s="57" t="s">
        <v>1204</v>
      </c>
    </row>
    <row r="350" customFormat="false" ht="15.75" hidden="false" customHeight="false" outlineLevel="0" collapsed="false">
      <c r="A350" s="104" t="n">
        <v>42949</v>
      </c>
      <c r="B350" s="8" t="s">
        <v>646</v>
      </c>
      <c r="D350" s="92" t="n">
        <v>0.697916666666667</v>
      </c>
      <c r="E350" s="92" t="n">
        <v>0.697916666666667</v>
      </c>
      <c r="F350" s="55" t="s">
        <v>1205</v>
      </c>
      <c r="G350" s="55" t="s">
        <v>23</v>
      </c>
      <c r="H350" s="57" t="s">
        <v>1204</v>
      </c>
      <c r="I350" s="55"/>
    </row>
    <row r="351" customFormat="false" ht="15.75" hidden="false" customHeight="false" outlineLevel="0" collapsed="false">
      <c r="A351" s="104" t="n">
        <v>42950</v>
      </c>
      <c r="B351" s="8" t="s">
        <v>646</v>
      </c>
      <c r="D351" s="92" t="n">
        <v>0.697916666666667</v>
      </c>
      <c r="E351" s="92" t="n">
        <v>0.697916666666667</v>
      </c>
      <c r="F351" s="55" t="s">
        <v>1205</v>
      </c>
      <c r="G351" s="55" t="s">
        <v>23</v>
      </c>
      <c r="H351" s="55" t="s">
        <v>1204</v>
      </c>
    </row>
    <row r="352" customFormat="false" ht="15.75" hidden="false" customHeight="false" outlineLevel="0" collapsed="false">
      <c r="A352" s="104" t="n">
        <v>42951</v>
      </c>
      <c r="B352" s="240" t="s">
        <v>626</v>
      </c>
      <c r="D352" s="92" t="n">
        <v>0.697916666666667</v>
      </c>
      <c r="E352" s="92" t="n">
        <v>0.697916666666667</v>
      </c>
      <c r="F352" s="55" t="s">
        <v>1205</v>
      </c>
      <c r="G352" s="55" t="s">
        <v>23</v>
      </c>
      <c r="H352" s="55" t="s">
        <v>1204</v>
      </c>
    </row>
    <row r="353" customFormat="false" ht="15.75" hidden="false" customHeight="false" outlineLevel="0" collapsed="false">
      <c r="A353" s="104" t="n">
        <v>42954</v>
      </c>
      <c r="B353" s="240" t="s">
        <v>626</v>
      </c>
      <c r="D353" s="92" t="n">
        <v>0.697916666666667</v>
      </c>
      <c r="E353" s="92" t="n">
        <v>0.697916666666667</v>
      </c>
      <c r="F353" s="55" t="s">
        <v>448</v>
      </c>
      <c r="G353" s="55" t="s">
        <v>448</v>
      </c>
      <c r="H353" s="57" t="n">
        <v>447000</v>
      </c>
    </row>
    <row r="354" customFormat="false" ht="15.75" hidden="false" customHeight="false" outlineLevel="0" collapsed="false">
      <c r="A354" s="104" t="n">
        <v>42955</v>
      </c>
      <c r="B354" s="240" t="s">
        <v>626</v>
      </c>
      <c r="D354" s="92" t="n">
        <v>0.697916666666667</v>
      </c>
      <c r="E354" s="92" t="n">
        <v>0.697916666666667</v>
      </c>
      <c r="F354" s="55" t="s">
        <v>448</v>
      </c>
      <c r="G354" s="55" t="s">
        <v>448</v>
      </c>
      <c r="H354" s="57" t="n">
        <v>524000</v>
      </c>
    </row>
    <row r="355" customFormat="false" ht="15.75" hidden="false" customHeight="false" outlineLevel="0" collapsed="false">
      <c r="A355" s="104" t="n">
        <v>42956</v>
      </c>
      <c r="B355" s="240" t="s">
        <v>626</v>
      </c>
      <c r="D355" s="92" t="n">
        <v>0.697916666666667</v>
      </c>
      <c r="E355" s="92" t="n">
        <v>0.697916666666667</v>
      </c>
      <c r="F355" s="55" t="s">
        <v>448</v>
      </c>
      <c r="G355" s="55" t="s">
        <v>448</v>
      </c>
      <c r="H355" s="57" t="n">
        <v>699000</v>
      </c>
    </row>
    <row r="356" customFormat="false" ht="15.75" hidden="false" customHeight="false" outlineLevel="0" collapsed="false">
      <c r="A356" s="104" t="n">
        <v>42957</v>
      </c>
      <c r="B356" s="240" t="s">
        <v>626</v>
      </c>
      <c r="D356" s="92" t="n">
        <v>0.697916666666667</v>
      </c>
      <c r="E356" s="92" t="n">
        <v>0.697916666666667</v>
      </c>
      <c r="F356" s="55" t="s">
        <v>448</v>
      </c>
      <c r="G356" s="55" t="s">
        <v>448</v>
      </c>
      <c r="H356" s="57" t="n">
        <v>554000</v>
      </c>
    </row>
    <row r="357" customFormat="false" ht="15.75" hidden="false" customHeight="false" outlineLevel="0" collapsed="false">
      <c r="A357" s="104" t="n">
        <v>42958</v>
      </c>
      <c r="B357" s="240" t="s">
        <v>626</v>
      </c>
      <c r="D357" s="92" t="n">
        <v>0.697916666666667</v>
      </c>
      <c r="E357" s="92" t="n">
        <v>0.697916666666667</v>
      </c>
      <c r="F357" s="55" t="s">
        <v>448</v>
      </c>
      <c r="G357" s="55" t="s">
        <v>448</v>
      </c>
      <c r="H357" s="57" t="n">
        <v>715000</v>
      </c>
    </row>
    <row r="358" customFormat="false" ht="15.75" hidden="false" customHeight="false" outlineLevel="0" collapsed="false">
      <c r="A358" s="104" t="n">
        <v>42961</v>
      </c>
      <c r="B358" s="240" t="s">
        <v>626</v>
      </c>
      <c r="D358" s="92" t="n">
        <v>0.697916666666667</v>
      </c>
      <c r="E358" s="92" t="n">
        <v>0.697916666666667</v>
      </c>
      <c r="F358" s="55" t="s">
        <v>448</v>
      </c>
      <c r="G358" s="55" t="s">
        <v>448</v>
      </c>
      <c r="H358" s="57" t="n">
        <v>361000</v>
      </c>
    </row>
    <row r="359" customFormat="false" ht="15.75" hidden="false" customHeight="false" outlineLevel="0" collapsed="false">
      <c r="A359" s="104" t="n">
        <v>42962</v>
      </c>
      <c r="B359" s="240" t="s">
        <v>626</v>
      </c>
      <c r="D359" s="92" t="n">
        <v>0.697916666666667</v>
      </c>
      <c r="E359" s="92" t="n">
        <v>0.697916666666667</v>
      </c>
      <c r="F359" s="55" t="s">
        <v>448</v>
      </c>
      <c r="G359" s="55" t="s">
        <v>448</v>
      </c>
      <c r="H359" s="57" t="n">
        <v>173000</v>
      </c>
    </row>
    <row r="360" customFormat="false" ht="15.75" hidden="false" customHeight="false" outlineLevel="0" collapsed="false">
      <c r="A360" s="104" t="n">
        <v>42963</v>
      </c>
      <c r="B360" s="240" t="s">
        <v>626</v>
      </c>
      <c r="D360" s="92" t="n">
        <v>0.697916666666667</v>
      </c>
      <c r="E360" s="92" t="n">
        <v>0.697916666666667</v>
      </c>
      <c r="F360" s="55" t="s">
        <v>1206</v>
      </c>
      <c r="G360" s="55" t="s">
        <v>1206</v>
      </c>
      <c r="H360" s="57" t="n">
        <v>324000</v>
      </c>
    </row>
    <row r="361" customFormat="false" ht="15.75" hidden="false" customHeight="false" outlineLevel="0" collapsed="false">
      <c r="A361" s="104" t="n">
        <v>42964</v>
      </c>
      <c r="B361" s="240" t="s">
        <v>626</v>
      </c>
      <c r="D361" s="92" t="n">
        <v>0.697916666666667</v>
      </c>
      <c r="E361" s="92" t="n">
        <v>0.697916666666667</v>
      </c>
      <c r="F361" s="55" t="s">
        <v>1206</v>
      </c>
      <c r="G361" s="55" t="s">
        <v>1206</v>
      </c>
      <c r="H361" s="57" t="n">
        <v>157000</v>
      </c>
    </row>
    <row r="362" customFormat="false" ht="15.75" hidden="false" customHeight="false" outlineLevel="0" collapsed="false">
      <c r="A362" s="104" t="n">
        <v>42965</v>
      </c>
      <c r="B362" s="240" t="s">
        <v>626</v>
      </c>
      <c r="D362" s="92" t="n">
        <v>0.697916666666667</v>
      </c>
      <c r="E362" s="92" t="n">
        <v>0.697916666666667</v>
      </c>
      <c r="F362" s="55" t="s">
        <v>1206</v>
      </c>
      <c r="G362" s="55" t="s">
        <v>1206</v>
      </c>
      <c r="H362" s="57" t="n">
        <v>204000</v>
      </c>
    </row>
    <row r="363" customFormat="false" ht="15.75" hidden="false" customHeight="false" outlineLevel="0" collapsed="false">
      <c r="A363" s="104" t="n">
        <v>42968</v>
      </c>
      <c r="B363" s="240" t="s">
        <v>626</v>
      </c>
      <c r="C363" s="8"/>
      <c r="D363" s="92" t="n">
        <v>0.697916666666667</v>
      </c>
      <c r="E363" s="92" t="n">
        <v>0.697916666666667</v>
      </c>
      <c r="F363" s="55" t="s">
        <v>1206</v>
      </c>
      <c r="G363" s="55" t="s">
        <v>1206</v>
      </c>
      <c r="H363" s="57" t="n">
        <v>261000</v>
      </c>
    </row>
    <row r="364" customFormat="false" ht="15.75" hidden="false" customHeight="false" outlineLevel="0" collapsed="false">
      <c r="A364" s="104" t="n">
        <v>42969</v>
      </c>
      <c r="B364" s="240" t="s">
        <v>626</v>
      </c>
      <c r="C364" s="8"/>
      <c r="D364" s="92" t="n">
        <v>0.697916666666667</v>
      </c>
      <c r="E364" s="92" t="n">
        <v>0.697916666666667</v>
      </c>
      <c r="F364" s="55" t="s">
        <v>1206</v>
      </c>
      <c r="G364" s="55" t="s">
        <v>1206</v>
      </c>
      <c r="H364" s="57" t="n">
        <v>103000</v>
      </c>
    </row>
    <row r="365" customFormat="false" ht="15.75" hidden="false" customHeight="false" outlineLevel="0" collapsed="false">
      <c r="A365" s="104" t="n">
        <v>42970</v>
      </c>
      <c r="B365" s="240" t="s">
        <v>626</v>
      </c>
      <c r="C365" s="8"/>
      <c r="D365" s="92" t="n">
        <v>0.697916666666667</v>
      </c>
      <c r="E365" s="92" t="n">
        <v>0.697916666666667</v>
      </c>
      <c r="F365" s="55" t="s">
        <v>1206</v>
      </c>
      <c r="G365" s="55" t="s">
        <v>1206</v>
      </c>
      <c r="H365" s="57" t="n">
        <v>208000</v>
      </c>
    </row>
    <row r="366" customFormat="false" ht="15.75" hidden="false" customHeight="false" outlineLevel="0" collapsed="false">
      <c r="A366" s="104" t="n">
        <v>42971</v>
      </c>
      <c r="B366" s="240" t="s">
        <v>626</v>
      </c>
      <c r="C366" s="8"/>
      <c r="D366" s="92" t="n">
        <v>0.697916666666667</v>
      </c>
      <c r="E366" s="92" t="n">
        <v>0.697916666666667</v>
      </c>
      <c r="F366" s="55" t="s">
        <v>1206</v>
      </c>
      <c r="G366" s="55" t="s">
        <v>1206</v>
      </c>
      <c r="H366" s="57" t="n">
        <v>927000</v>
      </c>
    </row>
    <row r="367" customFormat="false" ht="15.75" hidden="false" customHeight="false" outlineLevel="0" collapsed="false">
      <c r="A367" s="104" t="n">
        <v>42974</v>
      </c>
      <c r="B367" s="240" t="s">
        <v>626</v>
      </c>
      <c r="C367" s="8"/>
      <c r="D367" s="92" t="n">
        <v>0.697916666666667</v>
      </c>
      <c r="E367" s="92" t="n">
        <v>0.697916666666667</v>
      </c>
      <c r="F367" s="55" t="s">
        <v>1206</v>
      </c>
      <c r="G367" s="55" t="s">
        <v>1206</v>
      </c>
      <c r="H367" s="57" t="n">
        <v>331000</v>
      </c>
    </row>
    <row r="368" customFormat="false" ht="15.75" hidden="false" customHeight="false" outlineLevel="0" collapsed="false">
      <c r="A368" s="104" t="n">
        <v>42975</v>
      </c>
      <c r="B368" s="240" t="s">
        <v>626</v>
      </c>
      <c r="D368" s="92" t="n">
        <v>0.697916666666667</v>
      </c>
      <c r="E368" s="92" t="n">
        <v>0.697916666666667</v>
      </c>
      <c r="F368" s="55" t="s">
        <v>1206</v>
      </c>
      <c r="G368" s="55" t="s">
        <v>1206</v>
      </c>
      <c r="H368" s="57" t="n">
        <v>527000</v>
      </c>
    </row>
    <row r="369" customFormat="false" ht="15.75" hidden="false" customHeight="false" outlineLevel="0" collapsed="false">
      <c r="A369" s="104" t="n">
        <v>42976</v>
      </c>
      <c r="B369" s="240" t="s">
        <v>626</v>
      </c>
      <c r="D369" s="92" t="n">
        <v>0.697916666666667</v>
      </c>
      <c r="E369" s="92" t="n">
        <v>0.697916666666667</v>
      </c>
      <c r="F369" s="55" t="s">
        <v>1206</v>
      </c>
      <c r="G369" s="55" t="s">
        <v>1206</v>
      </c>
      <c r="H369" s="57" t="n">
        <v>191000</v>
      </c>
    </row>
    <row r="370" customFormat="false" ht="15.75" hidden="false" customHeight="false" outlineLevel="0" collapsed="false">
      <c r="A370" s="104" t="n">
        <v>42977</v>
      </c>
      <c r="B370" s="240" t="s">
        <v>626</v>
      </c>
      <c r="D370" s="92" t="n">
        <v>0.697916666666667</v>
      </c>
      <c r="E370" s="92" t="n">
        <v>0.697916666666667</v>
      </c>
      <c r="F370" s="55" t="s">
        <v>1206</v>
      </c>
      <c r="G370" s="55" t="s">
        <v>1206</v>
      </c>
      <c r="H370" s="57" t="n">
        <v>208000</v>
      </c>
    </row>
    <row r="371" customFormat="false" ht="15.75" hidden="false" customHeight="false" outlineLevel="0" collapsed="false">
      <c r="A371" s="104" t="n">
        <v>42978</v>
      </c>
      <c r="B371" s="240" t="s">
        <v>626</v>
      </c>
      <c r="D371" s="92" t="n">
        <v>0.697916666666667</v>
      </c>
      <c r="E371" s="92" t="n">
        <v>0.697916666666667</v>
      </c>
      <c r="F371" s="55" t="s">
        <v>1206</v>
      </c>
      <c r="G371" s="55" t="s">
        <v>1206</v>
      </c>
      <c r="H371" s="57" t="n">
        <v>389000</v>
      </c>
    </row>
    <row r="372" customFormat="false" ht="15.75" hidden="false" customHeight="false" outlineLevel="0" collapsed="false">
      <c r="A372" s="104" t="n">
        <v>42979</v>
      </c>
      <c r="B372" s="240" t="s">
        <v>626</v>
      </c>
      <c r="D372" s="92" t="n">
        <v>0.697916666666667</v>
      </c>
      <c r="E372" s="92" t="n">
        <v>0.697916666666667</v>
      </c>
      <c r="F372" s="55" t="s">
        <v>1206</v>
      </c>
      <c r="G372" s="55" t="s">
        <v>1206</v>
      </c>
      <c r="H372" s="57" t="n">
        <v>858000</v>
      </c>
    </row>
    <row r="373" customFormat="false" ht="15.75" hidden="false" customHeight="false" outlineLevel="0" collapsed="false">
      <c r="A373" s="104" t="n">
        <v>42982</v>
      </c>
      <c r="B373" s="240" t="s">
        <v>626</v>
      </c>
      <c r="D373" s="92" t="n">
        <v>0.697916666666667</v>
      </c>
      <c r="E373" s="92" t="n">
        <v>0.697916666666667</v>
      </c>
      <c r="F373" s="55" t="s">
        <v>1206</v>
      </c>
      <c r="G373" s="55" t="s">
        <v>1206</v>
      </c>
      <c r="H373" s="57" t="n">
        <v>382000</v>
      </c>
    </row>
    <row r="374" customFormat="false" ht="15.75" hidden="false" customHeight="false" outlineLevel="0" collapsed="false">
      <c r="A374" s="104" t="n">
        <v>42983</v>
      </c>
      <c r="B374" s="240" t="s">
        <v>626</v>
      </c>
      <c r="D374" s="92" t="n">
        <v>0.697916666666667</v>
      </c>
      <c r="E374" s="92" t="n">
        <v>0.697916666666667</v>
      </c>
      <c r="F374" s="55" t="s">
        <v>1206</v>
      </c>
      <c r="G374" s="55" t="s">
        <v>1206</v>
      </c>
      <c r="H374" s="57" t="n">
        <v>224000</v>
      </c>
      <c r="I374" s="55"/>
    </row>
    <row r="375" customFormat="false" ht="15.75" hidden="false" customHeight="false" outlineLevel="0" collapsed="false">
      <c r="A375" s="104" t="n">
        <v>42984</v>
      </c>
      <c r="B375" s="241" t="s">
        <v>1207</v>
      </c>
      <c r="D375" s="92" t="n">
        <v>0.697916666666667</v>
      </c>
      <c r="E375" s="92" t="n">
        <v>0.691666666666667</v>
      </c>
      <c r="F375" s="55" t="s">
        <v>1206</v>
      </c>
      <c r="G375" s="55" t="s">
        <v>595</v>
      </c>
      <c r="H375" s="57" t="n">
        <v>261000</v>
      </c>
      <c r="I375" s="55" t="s">
        <v>1208</v>
      </c>
    </row>
    <row r="376" customFormat="false" ht="15.75" hidden="false" customHeight="false" outlineLevel="0" collapsed="false">
      <c r="A376" s="104" t="n">
        <v>42985</v>
      </c>
      <c r="B376" s="240" t="s">
        <v>626</v>
      </c>
      <c r="D376" s="92" t="n">
        <v>0.697916666666667</v>
      </c>
      <c r="E376" s="92" t="n">
        <v>0.697916666666667</v>
      </c>
      <c r="F376" s="55" t="s">
        <v>1206</v>
      </c>
      <c r="G376" s="55" t="s">
        <v>1206</v>
      </c>
      <c r="H376" s="57" t="n">
        <v>140000</v>
      </c>
    </row>
    <row r="377" customFormat="false" ht="15.75" hidden="false" customHeight="false" outlineLevel="0" collapsed="false">
      <c r="A377" s="104" t="n">
        <v>42986</v>
      </c>
      <c r="B377" s="240" t="s">
        <v>626</v>
      </c>
      <c r="D377" s="92" t="n">
        <v>0.697916666666667</v>
      </c>
      <c r="E377" s="92" t="n">
        <v>0.697916666666667</v>
      </c>
      <c r="F377" s="55" t="s">
        <v>1206</v>
      </c>
      <c r="G377" s="55" t="s">
        <v>1206</v>
      </c>
      <c r="H377" s="57" t="n">
        <v>718000</v>
      </c>
    </row>
    <row r="378" customFormat="false" ht="15.75" hidden="false" customHeight="false" outlineLevel="0" collapsed="false">
      <c r="A378" s="104" t="n">
        <v>42989</v>
      </c>
      <c r="B378" s="240" t="s">
        <v>626</v>
      </c>
      <c r="D378" s="92" t="n">
        <v>0.697916666666667</v>
      </c>
      <c r="E378" s="92" t="n">
        <v>0.697916666666667</v>
      </c>
      <c r="F378" s="55" t="s">
        <v>1209</v>
      </c>
      <c r="G378" s="55" t="s">
        <v>1209</v>
      </c>
      <c r="H378" s="57" t="n">
        <v>418000</v>
      </c>
    </row>
    <row r="379" customFormat="false" ht="15.75" hidden="false" customHeight="false" outlineLevel="0" collapsed="false">
      <c r="A379" s="104" t="n">
        <v>42990</v>
      </c>
      <c r="B379" s="240" t="s">
        <v>626</v>
      </c>
      <c r="D379" s="92" t="n">
        <v>0.697916666666667</v>
      </c>
      <c r="E379" s="92" t="n">
        <v>0.697916666666667</v>
      </c>
      <c r="F379" s="55" t="s">
        <v>1209</v>
      </c>
      <c r="G379" s="55" t="s">
        <v>1209</v>
      </c>
      <c r="H379" s="57" t="n">
        <v>388000</v>
      </c>
    </row>
    <row r="380" customFormat="false" ht="15.75" hidden="false" customHeight="false" outlineLevel="0" collapsed="false">
      <c r="A380" s="104" t="n">
        <v>42991</v>
      </c>
      <c r="B380" s="240" t="s">
        <v>626</v>
      </c>
      <c r="D380" s="92" t="n">
        <v>0.697916666666667</v>
      </c>
      <c r="E380" s="92" t="n">
        <v>0.697916666666667</v>
      </c>
      <c r="F380" s="55" t="s">
        <v>1209</v>
      </c>
      <c r="G380" s="55" t="s">
        <v>1209</v>
      </c>
      <c r="H380" s="57" t="n">
        <v>474000</v>
      </c>
    </row>
    <row r="381" customFormat="false" ht="15.75" hidden="false" customHeight="false" outlineLevel="0" collapsed="false">
      <c r="A381" s="104" t="n">
        <v>42992</v>
      </c>
      <c r="B381" s="240" t="s">
        <v>626</v>
      </c>
      <c r="D381" s="92" t="n">
        <v>0.697916666666667</v>
      </c>
      <c r="E381" s="92" t="n">
        <v>0.697916666666667</v>
      </c>
      <c r="F381" s="55" t="s">
        <v>1209</v>
      </c>
      <c r="G381" s="55" t="s">
        <v>1209</v>
      </c>
      <c r="H381" s="57" t="n">
        <v>170000</v>
      </c>
    </row>
    <row r="382" customFormat="false" ht="15.75" hidden="false" customHeight="false" outlineLevel="0" collapsed="false">
      <c r="A382" s="104" t="n">
        <v>42993</v>
      </c>
      <c r="B382" s="240" t="s">
        <v>626</v>
      </c>
      <c r="D382" s="92" t="n">
        <v>0.697916666666667</v>
      </c>
      <c r="E382" s="92" t="n">
        <v>0.697916666666667</v>
      </c>
      <c r="F382" s="55" t="s">
        <v>1178</v>
      </c>
      <c r="G382" s="55" t="s">
        <v>1178</v>
      </c>
      <c r="H382" s="57" t="n">
        <v>186000</v>
      </c>
    </row>
    <row r="383" customFormat="false" ht="15.75" hidden="false" customHeight="false" outlineLevel="0" collapsed="false">
      <c r="A383" s="104" t="n">
        <v>42996</v>
      </c>
      <c r="B383" s="240" t="s">
        <v>626</v>
      </c>
      <c r="D383" s="92" t="n">
        <v>0.697916666666667</v>
      </c>
      <c r="E383" s="92" t="n">
        <v>0.697916666666667</v>
      </c>
      <c r="F383" s="55" t="s">
        <v>1178</v>
      </c>
      <c r="G383" s="55" t="s">
        <v>1178</v>
      </c>
      <c r="H383" s="57" t="n">
        <v>804000</v>
      </c>
    </row>
    <row r="384" customFormat="false" ht="15.75" hidden="false" customHeight="false" outlineLevel="0" collapsed="false">
      <c r="A384" s="104" t="n">
        <v>42997</v>
      </c>
      <c r="B384" s="240" t="s">
        <v>626</v>
      </c>
      <c r="D384" s="92" t="n">
        <v>0.697916666666667</v>
      </c>
      <c r="E384" s="92" t="n">
        <v>0.697916666666667</v>
      </c>
      <c r="F384" s="55" t="s">
        <v>1178</v>
      </c>
      <c r="G384" s="55" t="s">
        <v>1178</v>
      </c>
      <c r="H384" s="57" t="n">
        <v>537000</v>
      </c>
    </row>
    <row r="385" customFormat="false" ht="15.75" hidden="false" customHeight="false" outlineLevel="0" collapsed="false">
      <c r="A385" s="104" t="n">
        <v>42998</v>
      </c>
      <c r="B385" s="240" t="s">
        <v>626</v>
      </c>
      <c r="D385" s="92" t="n">
        <v>0.697916666666667</v>
      </c>
      <c r="E385" s="92" t="n">
        <v>0.697916666666667</v>
      </c>
      <c r="F385" s="55" t="s">
        <v>1178</v>
      </c>
      <c r="G385" s="55" t="s">
        <v>1178</v>
      </c>
      <c r="H385" s="57" t="n">
        <v>540000</v>
      </c>
    </row>
    <row r="386" customFormat="false" ht="15.75" hidden="false" customHeight="false" outlineLevel="0" collapsed="false">
      <c r="A386" s="104" t="n">
        <v>42999</v>
      </c>
      <c r="B386" s="240" t="s">
        <v>626</v>
      </c>
      <c r="D386" s="92" t="n">
        <v>0.697916666666667</v>
      </c>
      <c r="E386" s="92" t="n">
        <v>0.697916666666667</v>
      </c>
      <c r="F386" s="55" t="s">
        <v>1178</v>
      </c>
      <c r="G386" s="55" t="s">
        <v>1178</v>
      </c>
      <c r="H386" s="57" t="n">
        <v>812000</v>
      </c>
    </row>
    <row r="387" customFormat="false" ht="15.75" hidden="false" customHeight="false" outlineLevel="0" collapsed="false">
      <c r="A387" s="104" t="n">
        <v>43000</v>
      </c>
      <c r="B387" s="240" t="s">
        <v>626</v>
      </c>
      <c r="D387" s="92" t="n">
        <v>0.697916666666667</v>
      </c>
      <c r="E387" s="92" t="n">
        <v>0.697916666666667</v>
      </c>
      <c r="F387" s="55" t="s">
        <v>1206</v>
      </c>
      <c r="G387" s="55" t="s">
        <v>1206</v>
      </c>
      <c r="H387" s="57" t="n">
        <v>546000</v>
      </c>
    </row>
    <row r="388" customFormat="false" ht="15.75" hidden="false" customHeight="false" outlineLevel="0" collapsed="false">
      <c r="A388" s="104" t="n">
        <v>43003</v>
      </c>
      <c r="B388" s="240" t="s">
        <v>626</v>
      </c>
      <c r="D388" s="92" t="n">
        <v>0.697916666666667</v>
      </c>
      <c r="E388" s="92" t="n">
        <v>0.697916666666667</v>
      </c>
      <c r="F388" s="55" t="s">
        <v>1209</v>
      </c>
      <c r="G388" s="55" t="s">
        <v>1209</v>
      </c>
      <c r="H388" s="57" t="n">
        <v>86000</v>
      </c>
    </row>
    <row r="389" customFormat="false" ht="15.75" hidden="false" customHeight="false" outlineLevel="0" collapsed="false">
      <c r="A389" s="104" t="n">
        <v>43004</v>
      </c>
      <c r="B389" s="240" t="s">
        <v>626</v>
      </c>
      <c r="D389" s="92" t="n">
        <v>0.697916666666667</v>
      </c>
      <c r="E389" s="92" t="n">
        <v>0.697916666666667</v>
      </c>
      <c r="F389" s="55" t="s">
        <v>1178</v>
      </c>
      <c r="G389" s="55" t="s">
        <v>1178</v>
      </c>
      <c r="H389" s="57" t="n">
        <v>329000</v>
      </c>
    </row>
    <row r="390" customFormat="false" ht="15.75" hidden="false" customHeight="false" outlineLevel="0" collapsed="false">
      <c r="A390" s="104" t="n">
        <v>43005</v>
      </c>
      <c r="B390" s="240" t="s">
        <v>626</v>
      </c>
      <c r="D390" s="92" t="n">
        <v>0.697916666666667</v>
      </c>
      <c r="E390" s="92" t="n">
        <v>0.697916666666667</v>
      </c>
      <c r="F390" s="55" t="s">
        <v>1206</v>
      </c>
      <c r="G390" s="55" t="s">
        <v>1206</v>
      </c>
      <c r="H390" s="57" t="n">
        <v>356000</v>
      </c>
    </row>
    <row r="391" customFormat="false" ht="15.75" hidden="false" customHeight="false" outlineLevel="0" collapsed="false">
      <c r="A391" s="104" t="n">
        <v>43006</v>
      </c>
      <c r="B391" s="240" t="s">
        <v>626</v>
      </c>
      <c r="D391" s="92" t="n">
        <v>0.697916666666667</v>
      </c>
      <c r="E391" s="92" t="n">
        <v>0.697916666666667</v>
      </c>
      <c r="F391" s="55" t="s">
        <v>1178</v>
      </c>
      <c r="G391" s="55" t="s">
        <v>1178</v>
      </c>
      <c r="H391" s="57" t="n">
        <v>126000</v>
      </c>
    </row>
    <row r="392" customFormat="false" ht="15.75" hidden="false" customHeight="false" outlineLevel="0" collapsed="false">
      <c r="A392" s="104" t="n">
        <v>43007</v>
      </c>
      <c r="B392" s="240" t="s">
        <v>626</v>
      </c>
      <c r="D392" s="92" t="n">
        <v>0.697916666666667</v>
      </c>
      <c r="E392" s="92" t="n">
        <v>0.697916666666667</v>
      </c>
      <c r="F392" s="55" t="s">
        <v>1206</v>
      </c>
      <c r="G392" s="55" t="s">
        <v>1206</v>
      </c>
      <c r="H392" s="106" t="s">
        <v>1028</v>
      </c>
    </row>
    <row r="393" customFormat="false" ht="15.75" hidden="false" customHeight="false" outlineLevel="0" collapsed="false">
      <c r="A393" s="104" t="n">
        <v>43010</v>
      </c>
      <c r="B393" s="240" t="s">
        <v>626</v>
      </c>
      <c r="D393" s="92" t="n">
        <v>0.697916666666667</v>
      </c>
      <c r="E393" s="92" t="n">
        <v>0.697916666666667</v>
      </c>
      <c r="F393" s="55" t="s">
        <v>1178</v>
      </c>
      <c r="G393" s="55" t="s">
        <v>1178</v>
      </c>
      <c r="H393" s="57" t="n">
        <v>71000</v>
      </c>
    </row>
    <row r="394" customFormat="false" ht="15.75" hidden="false" customHeight="false" outlineLevel="0" collapsed="false">
      <c r="A394" s="104" t="n">
        <v>43011</v>
      </c>
      <c r="B394" s="240" t="s">
        <v>626</v>
      </c>
      <c r="D394" s="92" t="n">
        <v>0.697916666666667</v>
      </c>
      <c r="E394" s="55" t="s">
        <v>23</v>
      </c>
      <c r="F394" s="55" t="s">
        <v>1206</v>
      </c>
      <c r="G394" s="55" t="s">
        <v>23</v>
      </c>
      <c r="H394" s="55" t="s">
        <v>23</v>
      </c>
      <c r="I394" s="55" t="s">
        <v>1210</v>
      </c>
    </row>
    <row r="395" customFormat="false" ht="15.75" hidden="false" customHeight="false" outlineLevel="0" collapsed="false">
      <c r="A395" s="104" t="n">
        <v>43012</v>
      </c>
      <c r="B395" s="240" t="s">
        <v>626</v>
      </c>
      <c r="D395" s="92" t="n">
        <v>0.697916666666667</v>
      </c>
      <c r="E395" s="92" t="n">
        <v>0.697916666666667</v>
      </c>
      <c r="F395" s="55" t="s">
        <v>1178</v>
      </c>
      <c r="G395" s="55" t="s">
        <v>1178</v>
      </c>
      <c r="H395" s="57" t="n">
        <v>715000</v>
      </c>
    </row>
    <row r="396" customFormat="false" ht="15.75" hidden="false" customHeight="false" outlineLevel="0" collapsed="false">
      <c r="A396" s="104" t="n">
        <v>43013</v>
      </c>
      <c r="B396" s="240" t="s">
        <v>626</v>
      </c>
      <c r="D396" s="92" t="n">
        <v>0.697916666666667</v>
      </c>
      <c r="E396" s="92" t="n">
        <v>0.697916666666667</v>
      </c>
      <c r="F396" s="55" t="s">
        <v>1206</v>
      </c>
      <c r="G396" s="55" t="s">
        <v>1206</v>
      </c>
      <c r="H396" s="57" t="n">
        <v>700000</v>
      </c>
    </row>
    <row r="397" customFormat="false" ht="15.75" hidden="false" customHeight="false" outlineLevel="0" collapsed="false">
      <c r="A397" s="104" t="n">
        <v>43014</v>
      </c>
      <c r="B397" s="240" t="s">
        <v>626</v>
      </c>
      <c r="D397" s="92" t="n">
        <v>0.697916666666667</v>
      </c>
      <c r="E397" s="92" t="n">
        <v>0.697916666666667</v>
      </c>
      <c r="F397" s="55" t="s">
        <v>771</v>
      </c>
      <c r="G397" s="55" t="s">
        <v>771</v>
      </c>
      <c r="H397" s="57" t="n">
        <v>303000</v>
      </c>
    </row>
    <row r="398" customFormat="false" ht="15.75" hidden="false" customHeight="false" outlineLevel="0" collapsed="false">
      <c r="A398" s="104" t="n">
        <v>43017</v>
      </c>
      <c r="B398" s="240" t="s">
        <v>626</v>
      </c>
      <c r="D398" s="92" t="n">
        <v>0.697916666666667</v>
      </c>
      <c r="E398" s="92" t="n">
        <v>0.697916666666667</v>
      </c>
      <c r="F398" s="55" t="s">
        <v>1206</v>
      </c>
      <c r="G398" s="55" t="s">
        <v>1206</v>
      </c>
      <c r="H398" s="57" t="n">
        <v>454000</v>
      </c>
    </row>
    <row r="399" customFormat="false" ht="15.75" hidden="false" customHeight="false" outlineLevel="0" collapsed="false">
      <c r="A399" s="104" t="n">
        <v>43018</v>
      </c>
      <c r="B399" s="240" t="s">
        <v>626</v>
      </c>
      <c r="D399" s="92" t="n">
        <v>0.697916666666667</v>
      </c>
      <c r="E399" s="92" t="n">
        <v>0.697916666666667</v>
      </c>
      <c r="F399" s="55" t="s">
        <v>1178</v>
      </c>
      <c r="G399" s="55" t="s">
        <v>1178</v>
      </c>
      <c r="H399" s="57" t="n">
        <v>177000</v>
      </c>
    </row>
    <row r="400" customFormat="false" ht="15.75" hidden="false" customHeight="false" outlineLevel="0" collapsed="false">
      <c r="A400" s="104" t="n">
        <v>43019</v>
      </c>
      <c r="B400" s="240" t="s">
        <v>626</v>
      </c>
      <c r="D400" s="92" t="n">
        <v>0.697916666666667</v>
      </c>
      <c r="E400" s="92" t="n">
        <v>0.697916666666667</v>
      </c>
      <c r="F400" s="55" t="s">
        <v>1206</v>
      </c>
      <c r="G400" s="55" t="s">
        <v>1206</v>
      </c>
      <c r="H400" s="57" t="n">
        <v>637000</v>
      </c>
    </row>
    <row r="401" customFormat="false" ht="15.75" hidden="false" customHeight="false" outlineLevel="0" collapsed="false">
      <c r="A401" s="104" t="n">
        <v>43020</v>
      </c>
      <c r="B401" s="240" t="s">
        <v>626</v>
      </c>
      <c r="D401" s="92" t="n">
        <v>0.697916666666667</v>
      </c>
      <c r="E401" s="92" t="n">
        <v>0.697916666666667</v>
      </c>
      <c r="F401" s="55" t="s">
        <v>1209</v>
      </c>
      <c r="G401" s="55" t="s">
        <v>1209</v>
      </c>
      <c r="H401" s="57" t="n">
        <v>358000</v>
      </c>
    </row>
    <row r="402" customFormat="false" ht="15.75" hidden="false" customHeight="false" outlineLevel="0" collapsed="false">
      <c r="A402" s="104" t="n">
        <v>43021</v>
      </c>
      <c r="B402" s="240" t="s">
        <v>626</v>
      </c>
      <c r="D402" s="92" t="n">
        <v>0.697916666666667</v>
      </c>
      <c r="E402" s="92" t="n">
        <v>0.697916666666667</v>
      </c>
      <c r="F402" s="55" t="s">
        <v>771</v>
      </c>
      <c r="G402" s="55" t="s">
        <v>771</v>
      </c>
      <c r="H402" s="57" t="n">
        <v>504000</v>
      </c>
    </row>
    <row r="403" customFormat="false" ht="15.75" hidden="false" customHeight="false" outlineLevel="0" collapsed="false">
      <c r="A403" s="104" t="n">
        <v>43024</v>
      </c>
      <c r="B403" s="240" t="s">
        <v>626</v>
      </c>
      <c r="D403" s="92" t="n">
        <v>0.697916666666667</v>
      </c>
      <c r="E403" s="92" t="n">
        <v>0.697916666666667</v>
      </c>
      <c r="F403" s="55" t="s">
        <v>1211</v>
      </c>
      <c r="G403" s="55" t="s">
        <v>1211</v>
      </c>
      <c r="H403" s="57" t="n">
        <v>172000</v>
      </c>
    </row>
    <row r="404" customFormat="false" ht="15.75" hidden="false" customHeight="false" outlineLevel="0" collapsed="false">
      <c r="A404" s="104" t="n">
        <v>43025</v>
      </c>
      <c r="B404" s="240" t="s">
        <v>626</v>
      </c>
      <c r="D404" s="92" t="n">
        <v>0.697916666666667</v>
      </c>
      <c r="E404" s="92" t="n">
        <v>0.697916666666667</v>
      </c>
      <c r="F404" s="55" t="s">
        <v>1211</v>
      </c>
      <c r="G404" s="55" t="s">
        <v>1211</v>
      </c>
      <c r="H404" s="57" t="n">
        <v>247000</v>
      </c>
    </row>
    <row r="405" customFormat="false" ht="15.75" hidden="false" customHeight="false" outlineLevel="0" collapsed="false">
      <c r="A405" s="104" t="n">
        <v>43026</v>
      </c>
      <c r="B405" s="240" t="s">
        <v>626</v>
      </c>
      <c r="D405" s="92" t="n">
        <v>0.697916666666667</v>
      </c>
      <c r="E405" s="92" t="n">
        <v>0.697916666666667</v>
      </c>
      <c r="F405" s="55" t="s">
        <v>1206</v>
      </c>
      <c r="G405" s="55" t="s">
        <v>1206</v>
      </c>
      <c r="H405" s="57" t="n">
        <v>388000</v>
      </c>
    </row>
    <row r="406" customFormat="false" ht="15.75" hidden="false" customHeight="false" outlineLevel="0" collapsed="false">
      <c r="A406" s="104" t="n">
        <v>43027</v>
      </c>
      <c r="B406" s="240" t="s">
        <v>626</v>
      </c>
      <c r="D406" s="92" t="n">
        <v>0.697916666666667</v>
      </c>
      <c r="E406" s="92" t="n">
        <v>0.697916666666667</v>
      </c>
      <c r="F406" s="55" t="s">
        <v>1209</v>
      </c>
      <c r="G406" s="55" t="s">
        <v>1209</v>
      </c>
      <c r="H406" s="57" t="n">
        <v>185000</v>
      </c>
    </row>
    <row r="407" customFormat="false" ht="15.75" hidden="false" customHeight="false" outlineLevel="0" collapsed="false">
      <c r="A407" s="104" t="n">
        <v>43028</v>
      </c>
      <c r="B407" s="240" t="s">
        <v>626</v>
      </c>
      <c r="D407" s="92" t="n">
        <v>0.697916666666667</v>
      </c>
      <c r="E407" s="92" t="n">
        <v>0.697916666666667</v>
      </c>
      <c r="F407" s="55" t="s">
        <v>771</v>
      </c>
      <c r="G407" s="55" t="s">
        <v>771</v>
      </c>
      <c r="H407" s="57" t="n">
        <v>199000</v>
      </c>
    </row>
    <row r="408" customFormat="false" ht="15.75" hidden="false" customHeight="false" outlineLevel="0" collapsed="false">
      <c r="A408" s="104" t="n">
        <v>43031</v>
      </c>
      <c r="B408" s="240" t="s">
        <v>626</v>
      </c>
      <c r="D408" s="92" t="n">
        <v>0.697916666666667</v>
      </c>
      <c r="E408" s="92" t="n">
        <v>0.697916666666667</v>
      </c>
      <c r="F408" s="55" t="s">
        <v>1211</v>
      </c>
      <c r="G408" s="55" t="s">
        <v>1211</v>
      </c>
      <c r="H408" s="57" t="n">
        <v>600000</v>
      </c>
    </row>
    <row r="409" customFormat="false" ht="15.75" hidden="false" customHeight="false" outlineLevel="0" collapsed="false">
      <c r="A409" s="104" t="n">
        <v>43032</v>
      </c>
      <c r="B409" s="240" t="s">
        <v>626</v>
      </c>
      <c r="D409" s="92" t="n">
        <v>0.697916666666667</v>
      </c>
      <c r="E409" s="92" t="n">
        <v>0.697916666666667</v>
      </c>
      <c r="F409" s="55" t="s">
        <v>1211</v>
      </c>
      <c r="G409" s="55" t="s">
        <v>1211</v>
      </c>
      <c r="H409" s="57" t="n">
        <v>236000</v>
      </c>
    </row>
    <row r="410" customFormat="false" ht="15.75" hidden="false" customHeight="false" outlineLevel="0" collapsed="false">
      <c r="A410" s="104" t="n">
        <v>43033</v>
      </c>
      <c r="B410" s="240" t="s">
        <v>626</v>
      </c>
      <c r="D410" s="92" t="n">
        <v>0.697916666666667</v>
      </c>
      <c r="E410" s="92" t="n">
        <v>0.697916666666667</v>
      </c>
      <c r="F410" s="55" t="s">
        <v>1206</v>
      </c>
      <c r="G410" s="55" t="s">
        <v>1206</v>
      </c>
      <c r="H410" s="57" t="n">
        <v>328000</v>
      </c>
    </row>
    <row r="411" customFormat="false" ht="15.75" hidden="false" customHeight="false" outlineLevel="0" collapsed="false">
      <c r="A411" s="104" t="n">
        <v>43034</v>
      </c>
      <c r="B411" s="240" t="s">
        <v>626</v>
      </c>
      <c r="D411" s="92" t="n">
        <v>0.697916666666667</v>
      </c>
      <c r="E411" s="92" t="n">
        <v>0.697916666666667</v>
      </c>
      <c r="F411" s="55" t="s">
        <v>1206</v>
      </c>
      <c r="G411" s="55" t="s">
        <v>1206</v>
      </c>
      <c r="H411" s="57" t="n">
        <v>650000</v>
      </c>
    </row>
    <row r="412" customFormat="false" ht="15.75" hidden="false" customHeight="false" outlineLevel="0" collapsed="false">
      <c r="A412" s="104" t="n">
        <v>43035</v>
      </c>
      <c r="B412" s="240" t="s">
        <v>626</v>
      </c>
      <c r="D412" s="92" t="n">
        <v>0.697916666666667</v>
      </c>
      <c r="E412" s="92" t="n">
        <v>0.697916666666667</v>
      </c>
      <c r="F412" s="55" t="s">
        <v>1209</v>
      </c>
      <c r="G412" s="55" t="s">
        <v>1209</v>
      </c>
      <c r="H412" s="57" t="n">
        <v>1376000</v>
      </c>
    </row>
    <row r="413" customFormat="false" ht="15.75" hidden="false" customHeight="false" outlineLevel="0" collapsed="false">
      <c r="A413" s="104" t="n">
        <v>43038</v>
      </c>
      <c r="B413" s="240" t="s">
        <v>626</v>
      </c>
      <c r="D413" s="92" t="n">
        <v>0.697916666666667</v>
      </c>
      <c r="E413" s="92" t="n">
        <v>0.697916666666667</v>
      </c>
      <c r="F413" s="55" t="s">
        <v>1209</v>
      </c>
      <c r="G413" s="55" t="s">
        <v>1209</v>
      </c>
      <c r="H413" s="57" t="n">
        <v>171000</v>
      </c>
    </row>
    <row r="414" customFormat="false" ht="15.75" hidden="false" customHeight="false" outlineLevel="0" collapsed="false">
      <c r="A414" s="104" t="n">
        <v>43039</v>
      </c>
      <c r="B414" s="240" t="s">
        <v>626</v>
      </c>
      <c r="D414" s="92" t="n">
        <v>0.697916666666667</v>
      </c>
      <c r="E414" s="92" t="n">
        <v>0.697916666666667</v>
      </c>
      <c r="F414" s="55" t="s">
        <v>1212</v>
      </c>
      <c r="G414" s="55" t="s">
        <v>1212</v>
      </c>
      <c r="H414" s="57" t="n">
        <v>378000</v>
      </c>
    </row>
    <row r="415" customFormat="false" ht="15.75" hidden="false" customHeight="false" outlineLevel="0" collapsed="false">
      <c r="A415" s="104" t="n">
        <v>43040</v>
      </c>
      <c r="B415" s="240" t="s">
        <v>626</v>
      </c>
      <c r="D415" s="92" t="n">
        <v>0.697916666666667</v>
      </c>
      <c r="E415" s="92" t="n">
        <v>0.697916666666667</v>
      </c>
      <c r="F415" s="55" t="s">
        <v>1213</v>
      </c>
      <c r="G415" s="55" t="s">
        <v>1213</v>
      </c>
      <c r="H415" s="57" t="n">
        <v>408000</v>
      </c>
    </row>
    <row r="416" customFormat="false" ht="15.75" hidden="false" customHeight="false" outlineLevel="0" collapsed="false">
      <c r="A416" s="104" t="n">
        <v>43041</v>
      </c>
      <c r="B416" s="240" t="s">
        <v>626</v>
      </c>
      <c r="D416" s="92" t="n">
        <v>0.697916666666667</v>
      </c>
      <c r="E416" s="92" t="n">
        <v>0.697916666666667</v>
      </c>
      <c r="F416" s="55" t="s">
        <v>1212</v>
      </c>
      <c r="G416" s="55" t="s">
        <v>1212</v>
      </c>
      <c r="H416" s="57" t="n">
        <v>464000</v>
      </c>
    </row>
    <row r="417" customFormat="false" ht="15.75" hidden="false" customHeight="false" outlineLevel="0" collapsed="false">
      <c r="A417" s="104" t="n">
        <v>43042</v>
      </c>
      <c r="B417" s="240" t="s">
        <v>626</v>
      </c>
      <c r="D417" s="92" t="n">
        <v>0.697916666666667</v>
      </c>
      <c r="E417" s="92" t="n">
        <v>0.697916666666667</v>
      </c>
      <c r="F417" s="55" t="s">
        <v>1213</v>
      </c>
      <c r="G417" s="55" t="s">
        <v>1213</v>
      </c>
      <c r="H417" s="57" t="n">
        <v>510000</v>
      </c>
    </row>
    <row r="418" customFormat="false" ht="15.75" hidden="false" customHeight="false" outlineLevel="0" collapsed="false">
      <c r="A418" s="104" t="n">
        <v>43045</v>
      </c>
      <c r="B418" s="240" t="s">
        <v>626</v>
      </c>
      <c r="D418" s="92" t="n">
        <v>0.697916666666667</v>
      </c>
      <c r="E418" s="92" t="n">
        <v>0.697916666666667</v>
      </c>
      <c r="F418" s="55" t="s">
        <v>1214</v>
      </c>
      <c r="G418" s="55" t="s">
        <v>1214</v>
      </c>
      <c r="H418" s="57" t="n">
        <v>644000</v>
      </c>
    </row>
    <row r="419" customFormat="false" ht="15.75" hidden="false" customHeight="false" outlineLevel="0" collapsed="false">
      <c r="A419" s="104" t="n">
        <v>43046</v>
      </c>
      <c r="B419" s="240" t="s">
        <v>626</v>
      </c>
      <c r="D419" s="92" t="n">
        <v>0.697916666666667</v>
      </c>
      <c r="E419" s="92" t="n">
        <v>0.697916666666667</v>
      </c>
      <c r="F419" s="55" t="s">
        <v>1215</v>
      </c>
      <c r="G419" s="55" t="s">
        <v>1215</v>
      </c>
      <c r="H419" s="57" t="n">
        <v>451000</v>
      </c>
    </row>
    <row r="420" customFormat="false" ht="15.75" hidden="false" customHeight="false" outlineLevel="0" collapsed="false">
      <c r="A420" s="104" t="n">
        <v>43047</v>
      </c>
      <c r="B420" s="240" t="s">
        <v>626</v>
      </c>
      <c r="D420" s="92" t="n">
        <v>0.697916666666667</v>
      </c>
      <c r="E420" s="92" t="n">
        <v>0.697916666666667</v>
      </c>
      <c r="F420" s="55" t="s">
        <v>1214</v>
      </c>
      <c r="G420" s="55" t="s">
        <v>1214</v>
      </c>
      <c r="H420" s="57" t="n">
        <v>397000</v>
      </c>
      <c r="I420" s="55" t="s">
        <v>1216</v>
      </c>
    </row>
    <row r="421" customFormat="false" ht="15.75" hidden="false" customHeight="false" outlineLevel="0" collapsed="false">
      <c r="A421" s="104" t="n">
        <v>43048</v>
      </c>
      <c r="B421" s="240" t="s">
        <v>626</v>
      </c>
      <c r="D421" s="92" t="n">
        <v>0.697916666666667</v>
      </c>
      <c r="E421" s="92" t="n">
        <v>0.697916666666667</v>
      </c>
      <c r="F421" s="55" t="s">
        <v>1215</v>
      </c>
      <c r="G421" s="55" t="s">
        <v>1215</v>
      </c>
      <c r="H421" s="57" t="n">
        <v>532000</v>
      </c>
    </row>
    <row r="422" customFormat="false" ht="15.75" hidden="false" customHeight="false" outlineLevel="0" collapsed="false">
      <c r="A422" s="104" t="n">
        <v>43049</v>
      </c>
      <c r="B422" s="240" t="s">
        <v>626</v>
      </c>
      <c r="D422" s="92" t="n">
        <v>0.697916666666667</v>
      </c>
      <c r="E422" s="92" t="n">
        <v>0.697916666666667</v>
      </c>
      <c r="F422" s="55" t="s">
        <v>826</v>
      </c>
      <c r="G422" s="55" t="s">
        <v>826</v>
      </c>
      <c r="H422" s="57" t="n">
        <v>217000</v>
      </c>
    </row>
    <row r="423" customFormat="false" ht="15.75" hidden="false" customHeight="false" outlineLevel="0" collapsed="false">
      <c r="A423" s="104" t="n">
        <v>43052</v>
      </c>
      <c r="B423" s="240" t="s">
        <v>626</v>
      </c>
      <c r="D423" s="92" t="n">
        <v>0.697916666666667</v>
      </c>
      <c r="E423" s="92" t="n">
        <v>0.697916666666667</v>
      </c>
      <c r="F423" s="55" t="s">
        <v>1215</v>
      </c>
      <c r="G423" s="55" t="s">
        <v>1215</v>
      </c>
      <c r="H423" s="57" t="n">
        <v>141000</v>
      </c>
    </row>
    <row r="424" customFormat="false" ht="15.75" hidden="false" customHeight="false" outlineLevel="0" collapsed="false">
      <c r="A424" s="104" t="n">
        <v>43053</v>
      </c>
      <c r="B424" s="240" t="s">
        <v>626</v>
      </c>
      <c r="D424" s="92" t="n">
        <v>0.697916666666667</v>
      </c>
      <c r="E424" s="92" t="n">
        <v>0.697916666666667</v>
      </c>
      <c r="F424" s="55" t="s">
        <v>1214</v>
      </c>
      <c r="G424" s="55" t="s">
        <v>1214</v>
      </c>
      <c r="H424" s="57" t="n">
        <v>604000</v>
      </c>
    </row>
    <row r="425" customFormat="false" ht="15.75" hidden="false" customHeight="false" outlineLevel="0" collapsed="false">
      <c r="A425" s="104" t="n">
        <v>43054</v>
      </c>
      <c r="B425" s="240" t="s">
        <v>626</v>
      </c>
      <c r="D425" s="92" t="n">
        <v>0.697916666666667</v>
      </c>
      <c r="E425" s="92" t="n">
        <v>0.697916666666667</v>
      </c>
      <c r="F425" s="55" t="s">
        <v>1215</v>
      </c>
      <c r="G425" s="55" t="s">
        <v>1215</v>
      </c>
      <c r="H425" s="57" t="n">
        <v>474000</v>
      </c>
    </row>
    <row r="426" customFormat="false" ht="15.75" hidden="false" customHeight="false" outlineLevel="0" collapsed="false">
      <c r="A426" s="104" t="n">
        <v>43055</v>
      </c>
      <c r="B426" s="240" t="s">
        <v>626</v>
      </c>
      <c r="D426" s="92" t="n">
        <v>0.697916666666667</v>
      </c>
      <c r="E426" s="92" t="n">
        <v>0.697916666666667</v>
      </c>
      <c r="F426" s="55" t="s">
        <v>1215</v>
      </c>
      <c r="G426" s="55" t="s">
        <v>1215</v>
      </c>
      <c r="H426" s="57" t="n">
        <v>552000</v>
      </c>
    </row>
    <row r="427" customFormat="false" ht="15.75" hidden="false" customHeight="false" outlineLevel="0" collapsed="false">
      <c r="A427" s="104" t="n">
        <v>43056</v>
      </c>
      <c r="B427" s="240" t="s">
        <v>626</v>
      </c>
      <c r="D427" s="92" t="n">
        <v>0.697916666666667</v>
      </c>
      <c r="E427" s="92" t="n">
        <v>0.697916666666667</v>
      </c>
      <c r="F427" s="55" t="s">
        <v>1214</v>
      </c>
      <c r="G427" s="55" t="s">
        <v>1214</v>
      </c>
      <c r="H427" s="57" t="n">
        <v>249000</v>
      </c>
    </row>
    <row r="428" customFormat="false" ht="15.75" hidden="false" customHeight="false" outlineLevel="0" collapsed="false">
      <c r="A428" s="104" t="n">
        <v>43059</v>
      </c>
      <c r="B428" s="240" t="s">
        <v>626</v>
      </c>
      <c r="D428" s="92" t="n">
        <v>0.697916666666667</v>
      </c>
      <c r="E428" s="92" t="n">
        <v>0.697916666666667</v>
      </c>
      <c r="F428" s="55" t="s">
        <v>1214</v>
      </c>
      <c r="G428" s="55" t="s">
        <v>1214</v>
      </c>
      <c r="H428" s="57" t="n">
        <v>419000</v>
      </c>
    </row>
    <row r="429" customFormat="false" ht="15.75" hidden="false" customHeight="false" outlineLevel="0" collapsed="false">
      <c r="A429" s="104" t="n">
        <v>43060</v>
      </c>
      <c r="B429" s="240" t="s">
        <v>626</v>
      </c>
      <c r="D429" s="92" t="n">
        <v>0.697916666666667</v>
      </c>
      <c r="E429" s="92" t="n">
        <v>0.697916666666667</v>
      </c>
      <c r="F429" s="55" t="s">
        <v>1215</v>
      </c>
      <c r="G429" s="55" t="s">
        <v>1215</v>
      </c>
      <c r="H429" s="57" t="n">
        <v>231000</v>
      </c>
    </row>
    <row r="430" customFormat="false" ht="15.75" hidden="false" customHeight="false" outlineLevel="0" collapsed="false">
      <c r="A430" s="104" t="n">
        <v>43061</v>
      </c>
      <c r="B430" s="240" t="s">
        <v>626</v>
      </c>
      <c r="D430" s="92" t="n">
        <v>0.697916666666667</v>
      </c>
      <c r="E430" s="92" t="n">
        <v>0.697916666666667</v>
      </c>
      <c r="F430" s="55" t="s">
        <v>1215</v>
      </c>
      <c r="G430" s="55" t="s">
        <v>1215</v>
      </c>
      <c r="H430" s="57" t="n">
        <v>299000</v>
      </c>
    </row>
    <row r="431" customFormat="false" ht="15.75" hidden="false" customHeight="false" outlineLevel="0" collapsed="false">
      <c r="A431" s="104" t="n">
        <v>43062</v>
      </c>
      <c r="B431" s="240" t="s">
        <v>626</v>
      </c>
      <c r="D431" s="92" t="n">
        <v>0.697916666666667</v>
      </c>
      <c r="E431" s="92" t="n">
        <v>0.697916666666667</v>
      </c>
      <c r="F431" s="55" t="s">
        <v>1214</v>
      </c>
      <c r="G431" s="55" t="s">
        <v>1214</v>
      </c>
      <c r="H431" s="57" t="n">
        <v>660000</v>
      </c>
    </row>
    <row r="432" customFormat="false" ht="15.75" hidden="false" customHeight="false" outlineLevel="0" collapsed="false">
      <c r="A432" s="104" t="n">
        <v>43063</v>
      </c>
      <c r="B432" s="240" t="s">
        <v>626</v>
      </c>
      <c r="D432" s="92" t="n">
        <v>0.697916666666667</v>
      </c>
      <c r="E432" s="92" t="n">
        <v>0.697916666666667</v>
      </c>
      <c r="F432" s="55" t="s">
        <v>1215</v>
      </c>
      <c r="G432" s="55" t="s">
        <v>1215</v>
      </c>
      <c r="H432" s="57" t="n">
        <v>207000</v>
      </c>
    </row>
    <row r="433" customFormat="false" ht="15.75" hidden="false" customHeight="false" outlineLevel="0" collapsed="false">
      <c r="A433" s="104" t="n">
        <v>43066</v>
      </c>
      <c r="B433" s="240" t="s">
        <v>626</v>
      </c>
      <c r="D433" s="92" t="n">
        <v>0.697916666666667</v>
      </c>
      <c r="E433" s="92" t="n">
        <v>0.697916666666667</v>
      </c>
      <c r="F433" s="8" t="s">
        <v>1217</v>
      </c>
      <c r="G433" s="8" t="s">
        <v>1217</v>
      </c>
      <c r="H433" s="57" t="n">
        <v>187000</v>
      </c>
    </row>
    <row r="434" customFormat="false" ht="15.75" hidden="false" customHeight="false" outlineLevel="0" collapsed="false">
      <c r="A434" s="104" t="n">
        <v>43067</v>
      </c>
      <c r="B434" s="240" t="s">
        <v>626</v>
      </c>
      <c r="D434" s="92" t="n">
        <v>0.697916666666667</v>
      </c>
      <c r="E434" s="92" t="n">
        <v>0.697916666666667</v>
      </c>
      <c r="F434" s="8" t="s">
        <v>1218</v>
      </c>
      <c r="G434" s="8" t="s">
        <v>1218</v>
      </c>
      <c r="H434" s="57" t="n">
        <v>266000</v>
      </c>
    </row>
    <row r="435" customFormat="false" ht="15.75" hidden="false" customHeight="false" outlineLevel="0" collapsed="false">
      <c r="A435" s="104" t="n">
        <v>43068</v>
      </c>
      <c r="B435" s="240" t="s">
        <v>626</v>
      </c>
      <c r="D435" s="92" t="n">
        <v>0.697916666666667</v>
      </c>
      <c r="E435" s="92" t="n">
        <v>0.697916666666667</v>
      </c>
      <c r="F435" s="8" t="s">
        <v>1217</v>
      </c>
      <c r="G435" s="8" t="s">
        <v>1217</v>
      </c>
      <c r="H435" s="57" t="n">
        <v>231000</v>
      </c>
    </row>
    <row r="436" customFormat="false" ht="15.75" hidden="false" customHeight="false" outlineLevel="0" collapsed="false">
      <c r="A436" s="104" t="n">
        <v>43069</v>
      </c>
      <c r="B436" s="240" t="s">
        <v>626</v>
      </c>
      <c r="D436" s="92" t="n">
        <v>0.697916666666667</v>
      </c>
      <c r="E436" s="92" t="n">
        <v>0.697916666666667</v>
      </c>
      <c r="F436" s="8" t="s">
        <v>1218</v>
      </c>
      <c r="G436" s="8" t="s">
        <v>1218</v>
      </c>
      <c r="H436" s="57" t="n">
        <v>292000</v>
      </c>
    </row>
    <row r="437" customFormat="false" ht="15.75" hidden="false" customHeight="false" outlineLevel="0" collapsed="false">
      <c r="A437" s="104" t="n">
        <v>43070</v>
      </c>
      <c r="B437" s="240" t="s">
        <v>626</v>
      </c>
      <c r="D437" s="92" t="n">
        <v>0.697916666666667</v>
      </c>
      <c r="E437" s="92" t="n">
        <v>0.697916666666667</v>
      </c>
      <c r="F437" s="8" t="s">
        <v>775</v>
      </c>
      <c r="G437" s="8" t="s">
        <v>775</v>
      </c>
      <c r="H437" s="57" t="n">
        <v>166000</v>
      </c>
    </row>
    <row r="438" customFormat="false" ht="15.75" hidden="false" customHeight="false" outlineLevel="0" collapsed="false">
      <c r="A438" s="104" t="n">
        <v>43073</v>
      </c>
      <c r="B438" s="240" t="s">
        <v>626</v>
      </c>
      <c r="D438" s="92" t="n">
        <v>0.697916666666667</v>
      </c>
      <c r="E438" s="92" t="n">
        <v>0.697916666666667</v>
      </c>
      <c r="F438" s="55" t="s">
        <v>1215</v>
      </c>
      <c r="G438" s="55" t="s">
        <v>1215</v>
      </c>
      <c r="H438" s="57" t="n">
        <v>145000</v>
      </c>
    </row>
    <row r="439" customFormat="false" ht="15.75" hidden="false" customHeight="false" outlineLevel="0" collapsed="false">
      <c r="A439" s="104" t="n">
        <v>43074</v>
      </c>
      <c r="B439" s="240" t="s">
        <v>626</v>
      </c>
      <c r="D439" s="92" t="n">
        <v>0.697916666666667</v>
      </c>
      <c r="E439" s="92" t="n">
        <v>0.697916666666667</v>
      </c>
      <c r="F439" s="8" t="s">
        <v>1217</v>
      </c>
      <c r="G439" s="8" t="s">
        <v>1217</v>
      </c>
      <c r="H439" s="57" t="n">
        <v>117000</v>
      </c>
    </row>
    <row r="440" customFormat="false" ht="15.75" hidden="false" customHeight="false" outlineLevel="0" collapsed="false">
      <c r="A440" s="104" t="n">
        <v>43075</v>
      </c>
      <c r="B440" s="240" t="s">
        <v>626</v>
      </c>
      <c r="D440" s="92" t="n">
        <v>0.697916666666667</v>
      </c>
      <c r="E440" s="92" t="n">
        <v>0.697916666666667</v>
      </c>
      <c r="F440" s="8" t="s">
        <v>1218</v>
      </c>
      <c r="G440" s="8" t="s">
        <v>1218</v>
      </c>
      <c r="H440" s="57" t="n">
        <v>445000</v>
      </c>
    </row>
    <row r="441" customFormat="false" ht="15.75" hidden="false" customHeight="false" outlineLevel="0" collapsed="false">
      <c r="A441" s="104" t="n">
        <v>43076</v>
      </c>
      <c r="B441" s="240" t="s">
        <v>626</v>
      </c>
      <c r="D441" s="92" t="n">
        <v>0.697916666666667</v>
      </c>
      <c r="E441" s="92" t="n">
        <v>0.697916666666667</v>
      </c>
      <c r="F441" s="8" t="s">
        <v>1217</v>
      </c>
      <c r="G441" s="8" t="s">
        <v>1217</v>
      </c>
      <c r="H441" s="57" t="n">
        <v>152000</v>
      </c>
    </row>
    <row r="442" customFormat="false" ht="15.75" hidden="false" customHeight="false" outlineLevel="0" collapsed="false">
      <c r="A442" s="104" t="n">
        <v>43077</v>
      </c>
      <c r="B442" s="240" t="s">
        <v>626</v>
      </c>
      <c r="D442" s="92" t="n">
        <v>0.697916666666667</v>
      </c>
      <c r="E442" s="92" t="n">
        <v>0.697916666666667</v>
      </c>
      <c r="F442" s="8" t="s">
        <v>775</v>
      </c>
      <c r="G442" s="8" t="s">
        <v>775</v>
      </c>
      <c r="H442" s="57" t="n">
        <v>516000</v>
      </c>
    </row>
    <row r="443" customFormat="false" ht="15.75" hidden="false" customHeight="false" outlineLevel="0" collapsed="false">
      <c r="A443" s="104" t="n">
        <v>43080</v>
      </c>
      <c r="B443" s="240" t="s">
        <v>626</v>
      </c>
      <c r="D443" s="92" t="n">
        <v>0.697916666666667</v>
      </c>
      <c r="E443" s="92" t="n">
        <v>0.697916666666667</v>
      </c>
      <c r="F443" s="8" t="s">
        <v>1218</v>
      </c>
      <c r="G443" s="8" t="s">
        <v>1218</v>
      </c>
      <c r="H443" s="57" t="n">
        <v>577000</v>
      </c>
    </row>
    <row r="444" customFormat="false" ht="15.75" hidden="false" customHeight="false" outlineLevel="0" collapsed="false">
      <c r="A444" s="104" t="n">
        <v>43081</v>
      </c>
      <c r="B444" s="240" t="s">
        <v>626</v>
      </c>
      <c r="D444" s="92" t="n">
        <v>0.697916666666667</v>
      </c>
      <c r="E444" s="92" t="n">
        <v>0.697916666666667</v>
      </c>
      <c r="F444" s="55" t="s">
        <v>1217</v>
      </c>
      <c r="G444" s="55" t="s">
        <v>1217</v>
      </c>
      <c r="H444" s="57" t="n">
        <v>306000</v>
      </c>
    </row>
    <row r="445" customFormat="false" ht="15.75" hidden="false" customHeight="false" outlineLevel="0" collapsed="false">
      <c r="A445" s="104" t="n">
        <v>43082</v>
      </c>
      <c r="B445" s="240" t="s">
        <v>626</v>
      </c>
      <c r="D445" s="92" t="n">
        <v>0.697916666666667</v>
      </c>
      <c r="E445" s="92" t="n">
        <v>0.697916666666667</v>
      </c>
      <c r="F445" s="55" t="s">
        <v>1215</v>
      </c>
      <c r="G445" s="55" t="s">
        <v>1215</v>
      </c>
      <c r="H445" s="57" t="n">
        <v>314000</v>
      </c>
    </row>
    <row r="446" customFormat="false" ht="15.75" hidden="false" customHeight="false" outlineLevel="0" collapsed="false">
      <c r="A446" s="104" t="n">
        <v>43083</v>
      </c>
      <c r="B446" s="240" t="s">
        <v>626</v>
      </c>
      <c r="D446" s="92" t="n">
        <v>0.697916666666667</v>
      </c>
      <c r="E446" s="92" t="n">
        <v>0.697916666666667</v>
      </c>
      <c r="F446" s="8" t="s">
        <v>775</v>
      </c>
      <c r="G446" s="8" t="s">
        <v>775</v>
      </c>
      <c r="H446" s="57" t="n">
        <v>155000</v>
      </c>
    </row>
    <row r="447" customFormat="false" ht="15.75" hidden="false" customHeight="false" outlineLevel="0" collapsed="false">
      <c r="A447" s="104" t="n">
        <v>43084</v>
      </c>
      <c r="B447" s="240" t="s">
        <v>626</v>
      </c>
      <c r="D447" s="92" t="n">
        <v>0.697916666666667</v>
      </c>
      <c r="E447" s="92" t="n">
        <v>0.697916666666667</v>
      </c>
      <c r="F447" s="8" t="s">
        <v>1218</v>
      </c>
      <c r="G447" s="8" t="s">
        <v>1218</v>
      </c>
      <c r="H447" s="57" t="n">
        <v>610000</v>
      </c>
    </row>
    <row r="448" customFormat="false" ht="15.75" hidden="false" customHeight="false" outlineLevel="0" collapsed="false">
      <c r="A448" s="104" t="n">
        <v>43087</v>
      </c>
      <c r="B448" s="240" t="s">
        <v>626</v>
      </c>
      <c r="D448" s="92" t="n">
        <v>0.697916666666667</v>
      </c>
      <c r="E448" s="92" t="n">
        <v>0.697916666666667</v>
      </c>
      <c r="F448" s="55" t="s">
        <v>1217</v>
      </c>
      <c r="G448" s="55" t="s">
        <v>1217</v>
      </c>
      <c r="H448" s="57" t="n">
        <v>398000</v>
      </c>
    </row>
    <row r="449" customFormat="false" ht="15.75" hidden="false" customHeight="false" outlineLevel="0" collapsed="false">
      <c r="A449" s="104" t="n">
        <v>43088</v>
      </c>
      <c r="B449" s="240" t="s">
        <v>626</v>
      </c>
      <c r="D449" s="92" t="n">
        <v>0.697916666666667</v>
      </c>
      <c r="E449" s="92" t="n">
        <v>0.697916666666667</v>
      </c>
      <c r="F449" s="55" t="s">
        <v>1215</v>
      </c>
      <c r="G449" s="55" t="s">
        <v>1215</v>
      </c>
      <c r="H449" s="57" t="n">
        <v>44000</v>
      </c>
    </row>
    <row r="450" customFormat="false" ht="15.75" hidden="false" customHeight="false" outlineLevel="0" collapsed="false">
      <c r="A450" s="104" t="n">
        <v>43089</v>
      </c>
      <c r="B450" s="240" t="s">
        <v>626</v>
      </c>
      <c r="D450" s="92" t="n">
        <v>0.697916666666667</v>
      </c>
      <c r="E450" s="92" t="n">
        <v>0.697916666666667</v>
      </c>
      <c r="F450" s="55" t="s">
        <v>1215</v>
      </c>
      <c r="G450" s="55" t="s">
        <v>1215</v>
      </c>
      <c r="H450" s="57" t="n">
        <v>694000</v>
      </c>
    </row>
    <row r="451" customFormat="false" ht="15.75" hidden="false" customHeight="false" outlineLevel="0" collapsed="false">
      <c r="A451" s="104" t="n">
        <v>43090</v>
      </c>
      <c r="B451" s="240" t="s">
        <v>626</v>
      </c>
      <c r="D451" s="92" t="n">
        <v>0.697916666666667</v>
      </c>
      <c r="E451" s="92" t="n">
        <v>0.697916666666667</v>
      </c>
      <c r="F451" s="8" t="s">
        <v>1218</v>
      </c>
      <c r="G451" s="8" t="s">
        <v>1218</v>
      </c>
      <c r="H451" s="57" t="n">
        <v>41000</v>
      </c>
    </row>
    <row r="452" customFormat="false" ht="15.75" hidden="false" customHeight="false" outlineLevel="0" collapsed="false">
      <c r="A452" s="104" t="n">
        <v>43091</v>
      </c>
      <c r="B452" s="240" t="s">
        <v>626</v>
      </c>
      <c r="D452" s="92" t="n">
        <v>0.697916666666667</v>
      </c>
      <c r="E452" s="92" t="n">
        <v>0.697916666666667</v>
      </c>
      <c r="F452" s="8" t="s">
        <v>1219</v>
      </c>
      <c r="G452" s="8" t="s">
        <v>1219</v>
      </c>
      <c r="H452" s="57" t="n">
        <v>408000</v>
      </c>
    </row>
    <row r="453" customFormat="false" ht="15.75" hidden="false" customHeight="false" outlineLevel="0" collapsed="false">
      <c r="A453" s="104" t="n">
        <v>43094</v>
      </c>
      <c r="B453" s="240" t="s">
        <v>626</v>
      </c>
      <c r="D453" s="92" t="n">
        <v>0.697916666666667</v>
      </c>
      <c r="E453" s="92" t="n">
        <v>0.697916666666667</v>
      </c>
      <c r="F453" s="55" t="s">
        <v>1211</v>
      </c>
      <c r="G453" s="55" t="s">
        <v>1211</v>
      </c>
      <c r="H453" s="57" t="n">
        <v>305000</v>
      </c>
    </row>
    <row r="454" customFormat="false" ht="15.75" hidden="false" customHeight="false" outlineLevel="0" collapsed="false">
      <c r="A454" s="104" t="n">
        <v>43095</v>
      </c>
      <c r="B454" s="240" t="s">
        <v>626</v>
      </c>
      <c r="D454" s="92" t="n">
        <v>0.697916666666667</v>
      </c>
      <c r="E454" s="92" t="n">
        <v>0.697916666666667</v>
      </c>
      <c r="F454" s="55" t="s">
        <v>1211</v>
      </c>
      <c r="G454" s="55" t="s">
        <v>1211</v>
      </c>
      <c r="H454" s="57" t="n">
        <v>642000</v>
      </c>
    </row>
    <row r="455" customFormat="false" ht="15.75" hidden="false" customHeight="false" outlineLevel="0" collapsed="false">
      <c r="A455" s="104" t="n">
        <v>43096</v>
      </c>
      <c r="B455" s="240" t="s">
        <v>626</v>
      </c>
      <c r="D455" s="92" t="n">
        <v>0.697916666666667</v>
      </c>
      <c r="E455" s="92" t="n">
        <v>0.697916666666667</v>
      </c>
      <c r="F455" s="55" t="s">
        <v>1206</v>
      </c>
      <c r="G455" s="55" t="s">
        <v>1206</v>
      </c>
      <c r="H455" s="57" t="n">
        <v>403000</v>
      </c>
    </row>
    <row r="456" customFormat="false" ht="15.75" hidden="false" customHeight="false" outlineLevel="0" collapsed="false">
      <c r="A456" s="104" t="n">
        <v>43097</v>
      </c>
      <c r="B456" s="240" t="s">
        <v>626</v>
      </c>
      <c r="D456" s="92" t="n">
        <v>0.697916666666667</v>
      </c>
      <c r="E456" s="92" t="n">
        <v>0.697916666666667</v>
      </c>
      <c r="F456" s="55" t="s">
        <v>1206</v>
      </c>
      <c r="G456" s="55" t="s">
        <v>1206</v>
      </c>
      <c r="H456" s="57" t="n">
        <v>282000</v>
      </c>
    </row>
    <row r="457" customFormat="false" ht="15.75" hidden="false" customHeight="false" outlineLevel="0" collapsed="false">
      <c r="A457" s="104" t="n">
        <v>43098</v>
      </c>
      <c r="B457" s="240" t="s">
        <v>626</v>
      </c>
      <c r="D457" s="92" t="n">
        <v>0.697916666666667</v>
      </c>
      <c r="E457" s="92" t="n">
        <v>0.697916666666667</v>
      </c>
      <c r="F457" s="55" t="s">
        <v>1209</v>
      </c>
      <c r="G457" s="55" t="s">
        <v>1209</v>
      </c>
      <c r="H457" s="57" t="n">
        <v>378000</v>
      </c>
    </row>
    <row r="458" customFormat="false" ht="15.75" hidden="false" customHeight="false" outlineLevel="0" collapsed="false">
      <c r="A458" s="104" t="n">
        <v>43101</v>
      </c>
      <c r="B458" s="240" t="s">
        <v>626</v>
      </c>
      <c r="D458" s="92" t="n">
        <v>0.697916666666667</v>
      </c>
      <c r="E458" s="92" t="n">
        <v>0.697916666666667</v>
      </c>
      <c r="F458" s="55" t="s">
        <v>1214</v>
      </c>
      <c r="G458" s="55" t="s">
        <v>1214</v>
      </c>
      <c r="H458" s="57" t="n">
        <v>276000</v>
      </c>
    </row>
    <row r="459" customFormat="false" ht="15.75" hidden="false" customHeight="false" outlineLevel="0" collapsed="false">
      <c r="A459" s="104" t="n">
        <v>43102</v>
      </c>
      <c r="B459" s="240" t="s">
        <v>626</v>
      </c>
      <c r="D459" s="92" t="n">
        <v>0.697916666666667</v>
      </c>
      <c r="E459" s="92" t="n">
        <v>0.697916666666667</v>
      </c>
      <c r="F459" s="55" t="s">
        <v>1220</v>
      </c>
      <c r="G459" s="55" t="s">
        <v>1220</v>
      </c>
      <c r="H459" s="57" t="n">
        <v>242000</v>
      </c>
    </row>
    <row r="460" customFormat="false" ht="15.75" hidden="false" customHeight="false" outlineLevel="0" collapsed="false">
      <c r="A460" s="104" t="n">
        <v>43103</v>
      </c>
      <c r="B460" s="240" t="s">
        <v>626</v>
      </c>
      <c r="D460" s="92" t="n">
        <v>0.697916666666667</v>
      </c>
      <c r="E460" s="92" t="n">
        <v>0.697916666666667</v>
      </c>
      <c r="F460" s="55" t="s">
        <v>1214</v>
      </c>
      <c r="G460" s="55" t="s">
        <v>1214</v>
      </c>
      <c r="H460" s="57" t="n">
        <v>325000</v>
      </c>
    </row>
    <row r="461" customFormat="false" ht="15.75" hidden="false" customHeight="false" outlineLevel="0" collapsed="false">
      <c r="A461" s="104" t="n">
        <v>43104</v>
      </c>
      <c r="B461" s="240" t="s">
        <v>626</v>
      </c>
      <c r="D461" s="92" t="n">
        <v>0.697916666666667</v>
      </c>
      <c r="E461" s="92" t="n">
        <v>0.697916666666667</v>
      </c>
      <c r="F461" s="55" t="s">
        <v>1220</v>
      </c>
      <c r="G461" s="55" t="s">
        <v>1220</v>
      </c>
      <c r="H461" s="57" t="n">
        <v>149000</v>
      </c>
    </row>
    <row r="462" customFormat="false" ht="15.75" hidden="false" customHeight="false" outlineLevel="0" collapsed="false">
      <c r="A462" s="104" t="n">
        <v>43105</v>
      </c>
      <c r="B462" s="240" t="s">
        <v>626</v>
      </c>
      <c r="D462" s="92" t="n">
        <v>0.697916666666667</v>
      </c>
      <c r="E462" s="92" t="n">
        <v>0.697916666666667</v>
      </c>
      <c r="F462" s="8" t="s">
        <v>1221</v>
      </c>
      <c r="G462" s="8" t="s">
        <v>1221</v>
      </c>
      <c r="H462" s="57" t="n">
        <v>46000</v>
      </c>
    </row>
    <row r="463" customFormat="false" ht="15.75" hidden="false" customHeight="false" outlineLevel="0" collapsed="false">
      <c r="A463" s="104" t="n">
        <v>43108</v>
      </c>
      <c r="B463" s="240" t="s">
        <v>626</v>
      </c>
      <c r="D463" s="92" t="n">
        <v>0.697916666666667</v>
      </c>
      <c r="E463" s="92" t="n">
        <v>0.697916666666667</v>
      </c>
      <c r="F463" s="55" t="s">
        <v>1214</v>
      </c>
      <c r="G463" s="55" t="s">
        <v>1214</v>
      </c>
      <c r="H463" s="57" t="n">
        <v>209000</v>
      </c>
    </row>
    <row r="464" customFormat="false" ht="15.75" hidden="false" customHeight="false" outlineLevel="0" collapsed="false">
      <c r="A464" s="104" t="n">
        <v>43109</v>
      </c>
      <c r="B464" s="240" t="s">
        <v>626</v>
      </c>
      <c r="D464" s="92" t="n">
        <v>0.697916666666667</v>
      </c>
      <c r="E464" s="92" t="n">
        <v>0.697916666666667</v>
      </c>
      <c r="F464" s="55" t="s">
        <v>1220</v>
      </c>
      <c r="G464" s="55" t="s">
        <v>1220</v>
      </c>
      <c r="H464" s="57" t="n">
        <v>953000</v>
      </c>
    </row>
    <row r="465" customFormat="false" ht="15.75" hidden="false" customHeight="false" outlineLevel="0" collapsed="false">
      <c r="A465" s="104" t="n">
        <v>43110</v>
      </c>
      <c r="B465" s="240" t="s">
        <v>626</v>
      </c>
      <c r="D465" s="92" t="n">
        <v>0.697916666666667</v>
      </c>
      <c r="E465" s="92" t="n">
        <v>0.697916666666667</v>
      </c>
      <c r="F465" s="55" t="s">
        <v>1214</v>
      </c>
      <c r="G465" s="55" t="s">
        <v>1214</v>
      </c>
      <c r="H465" s="57" t="n">
        <v>270000</v>
      </c>
    </row>
    <row r="466" customFormat="false" ht="15.75" hidden="false" customHeight="false" outlineLevel="0" collapsed="false">
      <c r="A466" s="104" t="n">
        <v>43111</v>
      </c>
      <c r="B466" s="240" t="s">
        <v>626</v>
      </c>
      <c r="D466" s="92" t="n">
        <v>0.697916666666667</v>
      </c>
      <c r="E466" s="92" t="n">
        <v>0.697916666666667</v>
      </c>
      <c r="F466" s="55" t="s">
        <v>1220</v>
      </c>
      <c r="G466" s="55" t="s">
        <v>1220</v>
      </c>
      <c r="H466" s="57" t="n">
        <v>192000</v>
      </c>
    </row>
    <row r="467" customFormat="false" ht="15.75" hidden="false" customHeight="false" outlineLevel="0" collapsed="false">
      <c r="A467" s="104" t="n">
        <v>43112</v>
      </c>
      <c r="B467" s="240" t="s">
        <v>626</v>
      </c>
      <c r="D467" s="92" t="n">
        <v>0.697916666666667</v>
      </c>
      <c r="E467" s="92" t="n">
        <v>0.697916666666667</v>
      </c>
      <c r="F467" s="8" t="s">
        <v>1222</v>
      </c>
      <c r="G467" s="8" t="s">
        <v>1222</v>
      </c>
      <c r="H467" s="57" t="n">
        <v>198000</v>
      </c>
    </row>
    <row r="468" customFormat="false" ht="15.75" hidden="false" customHeight="false" outlineLevel="0" collapsed="false">
      <c r="A468" s="104" t="n">
        <v>43115</v>
      </c>
      <c r="B468" s="240" t="s">
        <v>626</v>
      </c>
      <c r="D468" s="92" t="n">
        <v>0.697916666666667</v>
      </c>
      <c r="E468" s="92" t="n">
        <v>0.697916666666667</v>
      </c>
      <c r="F468" s="55" t="s">
        <v>1223</v>
      </c>
      <c r="G468" s="55" t="s">
        <v>1223</v>
      </c>
      <c r="H468" s="57" t="n">
        <v>199000</v>
      </c>
    </row>
    <row r="469" customFormat="false" ht="15.75" hidden="false" customHeight="false" outlineLevel="0" collapsed="false">
      <c r="A469" s="104" t="n">
        <v>43116</v>
      </c>
      <c r="B469" s="240" t="s">
        <v>626</v>
      </c>
      <c r="D469" s="92" t="n">
        <v>0.697916666666667</v>
      </c>
      <c r="E469" s="92" t="n">
        <v>0.697916666666667</v>
      </c>
      <c r="F469" s="55" t="s">
        <v>1178</v>
      </c>
      <c r="G469" s="55" t="s">
        <v>1178</v>
      </c>
      <c r="H469" s="57" t="n">
        <v>286000</v>
      </c>
    </row>
    <row r="470" customFormat="false" ht="15.75" hidden="false" customHeight="false" outlineLevel="0" collapsed="false">
      <c r="A470" s="104" t="n">
        <v>43117</v>
      </c>
      <c r="B470" s="240" t="s">
        <v>626</v>
      </c>
      <c r="D470" s="92" t="n">
        <v>0.697916666666667</v>
      </c>
      <c r="E470" s="92" t="n">
        <v>0.697916666666667</v>
      </c>
      <c r="F470" s="55" t="s">
        <v>1178</v>
      </c>
      <c r="G470" s="55" t="s">
        <v>1178</v>
      </c>
      <c r="H470" s="57" t="n">
        <v>162000</v>
      </c>
    </row>
    <row r="471" customFormat="false" ht="15.75" hidden="false" customHeight="false" outlineLevel="0" collapsed="false">
      <c r="A471" s="104" t="n">
        <v>43118</v>
      </c>
      <c r="B471" s="240" t="s">
        <v>626</v>
      </c>
      <c r="D471" s="92" t="n">
        <v>0.697916666666667</v>
      </c>
      <c r="E471" s="92" t="n">
        <v>0.697916666666667</v>
      </c>
      <c r="F471" s="55" t="s">
        <v>1178</v>
      </c>
      <c r="G471" s="55" t="s">
        <v>1178</v>
      </c>
      <c r="H471" s="57" t="n">
        <v>136000</v>
      </c>
    </row>
    <row r="472" customFormat="false" ht="15.75" hidden="false" customHeight="false" outlineLevel="0" collapsed="false">
      <c r="A472" s="104" t="n">
        <v>43119</v>
      </c>
      <c r="B472" s="240" t="s">
        <v>626</v>
      </c>
      <c r="D472" s="92" t="n">
        <v>0.697916666666667</v>
      </c>
      <c r="E472" s="92" t="n">
        <v>0.697916666666667</v>
      </c>
      <c r="F472" s="55" t="s">
        <v>1178</v>
      </c>
      <c r="G472" s="55" t="s">
        <v>1178</v>
      </c>
      <c r="H472" s="57" t="n">
        <v>136000</v>
      </c>
    </row>
    <row r="473" customFormat="false" ht="15.75" hidden="false" customHeight="false" outlineLevel="0" collapsed="false">
      <c r="A473" s="104" t="n">
        <v>43122</v>
      </c>
      <c r="B473" s="240" t="s">
        <v>626</v>
      </c>
      <c r="D473" s="92" t="n">
        <v>0.697916666666667</v>
      </c>
      <c r="E473" s="92" t="n">
        <v>0.697916666666667</v>
      </c>
      <c r="F473" s="55" t="s">
        <v>1218</v>
      </c>
      <c r="G473" s="55" t="s">
        <v>1178</v>
      </c>
      <c r="H473" s="57" t="n">
        <v>278000</v>
      </c>
    </row>
    <row r="474" customFormat="false" ht="15.75" hidden="false" customHeight="false" outlineLevel="0" collapsed="false">
      <c r="A474" s="104" t="n">
        <v>43123</v>
      </c>
      <c r="B474" s="240" t="s">
        <v>626</v>
      </c>
      <c r="D474" s="92" t="n">
        <v>0.697916666666667</v>
      </c>
      <c r="E474" s="92" t="n">
        <v>0.697916666666667</v>
      </c>
      <c r="F474" s="55" t="s">
        <v>1206</v>
      </c>
      <c r="G474" s="55" t="s">
        <v>1206</v>
      </c>
      <c r="H474" s="57" t="n">
        <v>474000</v>
      </c>
    </row>
    <row r="475" customFormat="false" ht="15.75" hidden="false" customHeight="false" outlineLevel="0" collapsed="false">
      <c r="A475" s="104" t="n">
        <v>43124</v>
      </c>
      <c r="B475" s="240" t="s">
        <v>626</v>
      </c>
      <c r="D475" s="92" t="n">
        <v>0.697916666666667</v>
      </c>
      <c r="E475" s="92" t="n">
        <v>0.697916666666667</v>
      </c>
      <c r="F475" s="55" t="s">
        <v>1209</v>
      </c>
      <c r="G475" s="55" t="s">
        <v>1209</v>
      </c>
      <c r="H475" s="57" t="n">
        <v>67000</v>
      </c>
    </row>
    <row r="476" customFormat="false" ht="15.75" hidden="false" customHeight="false" outlineLevel="0" collapsed="false">
      <c r="A476" s="104" t="n">
        <v>43125</v>
      </c>
      <c r="B476" s="240" t="s">
        <v>626</v>
      </c>
      <c r="D476" s="92" t="n">
        <v>0.697916666666667</v>
      </c>
      <c r="E476" s="92" t="n">
        <v>0.697916666666667</v>
      </c>
      <c r="F476" s="55" t="s">
        <v>1178</v>
      </c>
      <c r="G476" s="55" t="s">
        <v>1178</v>
      </c>
      <c r="H476" s="57" t="n">
        <v>423000</v>
      </c>
      <c r="I476" s="55"/>
    </row>
    <row r="477" customFormat="false" ht="15.75" hidden="false" customHeight="false" outlineLevel="0" collapsed="false">
      <c r="A477" s="104" t="n">
        <v>43126</v>
      </c>
      <c r="B477" s="240" t="s">
        <v>626</v>
      </c>
      <c r="D477" s="92" t="n">
        <v>0.697916666666667</v>
      </c>
      <c r="E477" s="92" t="n">
        <v>0.697916666666667</v>
      </c>
      <c r="F477" s="55" t="s">
        <v>1206</v>
      </c>
      <c r="G477" s="55" t="s">
        <v>1206</v>
      </c>
      <c r="H477" s="57" t="s">
        <v>1038</v>
      </c>
      <c r="I477" s="55" t="s">
        <v>788</v>
      </c>
    </row>
    <row r="478" customFormat="false" ht="15.75" hidden="false" customHeight="false" outlineLevel="0" collapsed="false">
      <c r="A478" s="104" t="n">
        <v>43129</v>
      </c>
      <c r="B478" s="240" t="s">
        <v>626</v>
      </c>
      <c r="D478" s="92" t="n">
        <v>0.697916666666667</v>
      </c>
      <c r="E478" s="92" t="n">
        <v>0.697916666666667</v>
      </c>
      <c r="F478" s="55" t="s">
        <v>1218</v>
      </c>
      <c r="G478" s="55" t="s">
        <v>1218</v>
      </c>
      <c r="H478" s="57" t="n">
        <v>580000</v>
      </c>
    </row>
    <row r="479" customFormat="false" ht="15.75" hidden="false" customHeight="false" outlineLevel="0" collapsed="false">
      <c r="A479" s="104" t="n">
        <v>43130</v>
      </c>
      <c r="B479" s="240" t="s">
        <v>626</v>
      </c>
      <c r="D479" s="92" t="n">
        <v>0.697916666666667</v>
      </c>
      <c r="E479" s="92" t="n">
        <v>0.697916666666667</v>
      </c>
      <c r="F479" s="55" t="s">
        <v>1224</v>
      </c>
      <c r="G479" s="55" t="s">
        <v>1224</v>
      </c>
      <c r="H479" s="57" t="n">
        <v>266000</v>
      </c>
    </row>
    <row r="480" customFormat="false" ht="15.75" hidden="false" customHeight="false" outlineLevel="0" collapsed="false">
      <c r="A480" s="104" t="n">
        <v>43131</v>
      </c>
      <c r="B480" s="240" t="s">
        <v>626</v>
      </c>
      <c r="D480" s="92" t="n">
        <v>0.697916666666667</v>
      </c>
      <c r="E480" s="92" t="n">
        <v>0.697916666666667</v>
      </c>
      <c r="F480" s="55" t="s">
        <v>1218</v>
      </c>
      <c r="G480" s="55" t="s">
        <v>1218</v>
      </c>
      <c r="H480" s="57" t="n">
        <v>37000</v>
      </c>
    </row>
    <row r="481" customFormat="false" ht="15.75" hidden="false" customHeight="false" outlineLevel="0" collapsed="false">
      <c r="A481" s="104" t="n">
        <v>43132</v>
      </c>
      <c r="B481" s="240" t="s">
        <v>626</v>
      </c>
      <c r="D481" s="92" t="n">
        <v>0.697916666666667</v>
      </c>
      <c r="E481" s="92" t="n">
        <v>0.697916666666667</v>
      </c>
      <c r="F481" s="55" t="s">
        <v>1224</v>
      </c>
      <c r="G481" s="55" t="s">
        <v>1224</v>
      </c>
      <c r="H481" s="57" t="n">
        <v>656000</v>
      </c>
    </row>
    <row r="482" customFormat="false" ht="15.75" hidden="false" customHeight="false" outlineLevel="0" collapsed="false">
      <c r="A482" s="104" t="n">
        <v>43133</v>
      </c>
      <c r="B482" s="240" t="s">
        <v>626</v>
      </c>
      <c r="D482" s="92" t="n">
        <v>0.697916666666667</v>
      </c>
      <c r="E482" s="92" t="n">
        <v>0.697916666666667</v>
      </c>
      <c r="F482" s="55" t="s">
        <v>789</v>
      </c>
      <c r="G482" s="55" t="s">
        <v>789</v>
      </c>
      <c r="H482" s="57" t="n">
        <v>423000</v>
      </c>
    </row>
    <row r="483" customFormat="false" ht="15.75" hidden="false" customHeight="false" outlineLevel="0" collapsed="false">
      <c r="A483" s="104" t="n">
        <v>43136</v>
      </c>
      <c r="B483" s="240" t="s">
        <v>626</v>
      </c>
      <c r="D483" s="92" t="n">
        <v>0.697916666666667</v>
      </c>
      <c r="E483" s="92" t="n">
        <v>0.697916666666667</v>
      </c>
      <c r="F483" s="55" t="s">
        <v>1218</v>
      </c>
      <c r="G483" s="55" t="s">
        <v>1218</v>
      </c>
      <c r="H483" s="57" t="n">
        <v>265000</v>
      </c>
    </row>
    <row r="484" customFormat="false" ht="15.75" hidden="false" customHeight="false" outlineLevel="0" collapsed="false">
      <c r="A484" s="104" t="n">
        <v>43137</v>
      </c>
      <c r="B484" s="8" t="s">
        <v>626</v>
      </c>
      <c r="D484" s="92" t="n">
        <v>0.697916666666667</v>
      </c>
      <c r="E484" s="92" t="n">
        <v>0.697916666666667</v>
      </c>
      <c r="F484" s="55" t="s">
        <v>1224</v>
      </c>
      <c r="G484" s="55" t="s">
        <v>1224</v>
      </c>
      <c r="H484" s="57" t="n">
        <v>343000</v>
      </c>
    </row>
    <row r="485" customFormat="false" ht="15.75" hidden="false" customHeight="false" outlineLevel="0" collapsed="false">
      <c r="A485" s="104" t="n">
        <v>43138</v>
      </c>
      <c r="B485" s="8" t="s">
        <v>626</v>
      </c>
      <c r="D485" s="92" t="n">
        <v>0.697916666666667</v>
      </c>
      <c r="E485" s="92" t="n">
        <v>0.697916666666667</v>
      </c>
      <c r="F485" s="55" t="s">
        <v>1218</v>
      </c>
      <c r="G485" s="55" t="s">
        <v>1218</v>
      </c>
      <c r="H485" s="57" t="n">
        <v>464000</v>
      </c>
    </row>
    <row r="486" customFormat="false" ht="15.75" hidden="false" customHeight="false" outlineLevel="0" collapsed="false">
      <c r="A486" s="104" t="n">
        <v>43139</v>
      </c>
      <c r="B486" s="8" t="s">
        <v>626</v>
      </c>
      <c r="D486" s="92" t="n">
        <v>0.697916666666667</v>
      </c>
      <c r="E486" s="92" t="n">
        <v>0.697916666666667</v>
      </c>
      <c r="F486" s="55" t="s">
        <v>1224</v>
      </c>
      <c r="G486" s="55" t="s">
        <v>1224</v>
      </c>
      <c r="H486" s="57" t="n">
        <v>236000</v>
      </c>
    </row>
    <row r="487" customFormat="false" ht="15.75" hidden="false" customHeight="false" outlineLevel="0" collapsed="false">
      <c r="A487" s="104" t="n">
        <v>43140</v>
      </c>
      <c r="B487" s="8" t="s">
        <v>626</v>
      </c>
      <c r="D487" s="92" t="n">
        <v>0.697916666666667</v>
      </c>
      <c r="E487" s="92" t="n">
        <v>0.697916666666667</v>
      </c>
      <c r="F487" s="55" t="s">
        <v>1224</v>
      </c>
      <c r="G487" s="55" t="s">
        <v>1224</v>
      </c>
      <c r="H487" s="57" t="n">
        <v>752000</v>
      </c>
    </row>
    <row r="488" customFormat="false" ht="15.75" hidden="false" customHeight="false" outlineLevel="0" collapsed="false">
      <c r="A488" s="104" t="n">
        <v>43143</v>
      </c>
      <c r="B488" s="8" t="s">
        <v>626</v>
      </c>
      <c r="D488" s="92" t="n">
        <v>0.697916666666667</v>
      </c>
      <c r="E488" s="92" t="n">
        <v>0.697916666666667</v>
      </c>
      <c r="F488" s="55" t="s">
        <v>1224</v>
      </c>
      <c r="G488" s="55" t="s">
        <v>1224</v>
      </c>
      <c r="H488" s="57" t="n">
        <v>772000</v>
      </c>
    </row>
    <row r="489" customFormat="false" ht="15.75" hidden="false" customHeight="false" outlineLevel="0" collapsed="false">
      <c r="A489" s="104" t="n">
        <v>43144</v>
      </c>
      <c r="B489" s="8" t="s">
        <v>626</v>
      </c>
      <c r="D489" s="92" t="n">
        <v>0.697916666666667</v>
      </c>
      <c r="E489" s="92" t="n">
        <v>0.697916666666667</v>
      </c>
      <c r="F489" s="55" t="s">
        <v>1218</v>
      </c>
      <c r="G489" s="55" t="s">
        <v>1218</v>
      </c>
      <c r="H489" s="57" t="n">
        <v>793000</v>
      </c>
    </row>
    <row r="490" customFormat="false" ht="15.75" hidden="false" customHeight="false" outlineLevel="0" collapsed="false">
      <c r="A490" s="104" t="n">
        <v>43145</v>
      </c>
      <c r="B490" s="8" t="s">
        <v>626</v>
      </c>
      <c r="D490" s="92" t="n">
        <v>0.697916666666667</v>
      </c>
      <c r="E490" s="92" t="n">
        <v>0.697916666666667</v>
      </c>
      <c r="F490" s="55" t="s">
        <v>1224</v>
      </c>
      <c r="G490" s="55" t="s">
        <v>1224</v>
      </c>
      <c r="H490" s="57" t="n">
        <v>994000</v>
      </c>
    </row>
    <row r="491" customFormat="false" ht="15.75" hidden="false" customHeight="false" outlineLevel="0" collapsed="false">
      <c r="A491" s="104" t="n">
        <v>43146</v>
      </c>
      <c r="B491" s="8" t="s">
        <v>626</v>
      </c>
      <c r="D491" s="92" t="n">
        <v>0.697916666666667</v>
      </c>
      <c r="E491" s="92" t="n">
        <v>0.697916666666667</v>
      </c>
      <c r="F491" s="55" t="s">
        <v>1224</v>
      </c>
      <c r="G491" s="55" t="s">
        <v>1224</v>
      </c>
      <c r="H491" s="57" t="n">
        <v>241000</v>
      </c>
    </row>
    <row r="492" customFormat="false" ht="15.75" hidden="false" customHeight="false" outlineLevel="0" collapsed="false">
      <c r="A492" s="104" t="n">
        <v>43147</v>
      </c>
      <c r="B492" s="8" t="s">
        <v>626</v>
      </c>
      <c r="D492" s="92" t="n">
        <v>0.697916666666667</v>
      </c>
      <c r="E492" s="92" t="n">
        <v>0.697916666666667</v>
      </c>
      <c r="F492" s="55" t="s">
        <v>1224</v>
      </c>
      <c r="G492" s="55" t="s">
        <v>1224</v>
      </c>
      <c r="H492" s="57" t="n">
        <v>388000</v>
      </c>
    </row>
    <row r="493" customFormat="false" ht="15.75" hidden="false" customHeight="false" outlineLevel="0" collapsed="false">
      <c r="A493" s="104" t="n">
        <v>43150</v>
      </c>
      <c r="B493" s="8" t="s">
        <v>626</v>
      </c>
      <c r="D493" s="92" t="n">
        <v>0.697916666666667</v>
      </c>
      <c r="E493" s="92" t="n">
        <v>0.697916666666667</v>
      </c>
      <c r="F493" s="55" t="s">
        <v>1224</v>
      </c>
      <c r="G493" s="55" t="s">
        <v>1224</v>
      </c>
      <c r="H493" s="57" t="n">
        <v>293000</v>
      </c>
    </row>
    <row r="494" customFormat="false" ht="15.75" hidden="false" customHeight="false" outlineLevel="0" collapsed="false">
      <c r="A494" s="104" t="n">
        <v>43151</v>
      </c>
      <c r="B494" s="8" t="s">
        <v>626</v>
      </c>
      <c r="D494" s="92" t="n">
        <v>0.697916666666667</v>
      </c>
      <c r="E494" s="92" t="n">
        <v>0.697916666666667</v>
      </c>
      <c r="F494" s="55" t="s">
        <v>1218</v>
      </c>
      <c r="G494" s="55" t="s">
        <v>1218</v>
      </c>
      <c r="H494" s="57" t="n">
        <v>391000</v>
      </c>
    </row>
    <row r="495" customFormat="false" ht="15.75" hidden="false" customHeight="false" outlineLevel="0" collapsed="false">
      <c r="A495" s="104" t="n">
        <v>43152</v>
      </c>
      <c r="B495" s="8" t="s">
        <v>626</v>
      </c>
      <c r="D495" s="92" t="n">
        <v>0.697916666666667</v>
      </c>
      <c r="E495" s="92" t="n">
        <v>0.697916666666667</v>
      </c>
      <c r="F495" s="55" t="s">
        <v>1224</v>
      </c>
      <c r="G495" s="55" t="s">
        <v>1224</v>
      </c>
      <c r="H495" s="57" t="n">
        <v>337000</v>
      </c>
    </row>
    <row r="496" customFormat="false" ht="15.75" hidden="false" customHeight="false" outlineLevel="0" collapsed="false">
      <c r="A496" s="104" t="n">
        <v>43153</v>
      </c>
      <c r="B496" s="8" t="s">
        <v>626</v>
      </c>
      <c r="D496" s="92" t="n">
        <v>0.697916666666667</v>
      </c>
      <c r="E496" s="92" t="n">
        <v>0.697916666666667</v>
      </c>
      <c r="F496" s="55" t="s">
        <v>1224</v>
      </c>
      <c r="G496" s="55" t="s">
        <v>1224</v>
      </c>
      <c r="H496" s="57" t="n">
        <v>221000</v>
      </c>
    </row>
    <row r="497" customFormat="false" ht="15.75" hidden="false" customHeight="false" outlineLevel="0" collapsed="false">
      <c r="A497" s="104" t="n">
        <v>43154</v>
      </c>
      <c r="B497" s="8" t="s">
        <v>626</v>
      </c>
      <c r="D497" s="92" t="n">
        <v>0.697916666666667</v>
      </c>
      <c r="E497" s="92" t="n">
        <v>0.697916666666667</v>
      </c>
      <c r="F497" s="55" t="s">
        <v>1224</v>
      </c>
      <c r="G497" s="55" t="s">
        <v>1224</v>
      </c>
      <c r="H497" s="57" t="n">
        <v>513000</v>
      </c>
    </row>
    <row r="498" customFormat="false" ht="15.75" hidden="false" customHeight="false" outlineLevel="0" collapsed="false">
      <c r="A498" s="104" t="n">
        <v>43157</v>
      </c>
      <c r="B498" s="8" t="s">
        <v>626</v>
      </c>
      <c r="D498" s="92" t="n">
        <v>0.697916666666667</v>
      </c>
      <c r="E498" s="92" t="n">
        <v>0.697916666666667</v>
      </c>
      <c r="F498" s="55" t="s">
        <v>1224</v>
      </c>
      <c r="G498" s="55" t="s">
        <v>1224</v>
      </c>
      <c r="H498" s="57" t="n">
        <v>870000</v>
      </c>
    </row>
    <row r="499" customFormat="false" ht="15.75" hidden="false" customHeight="false" outlineLevel="0" collapsed="false">
      <c r="A499" s="104" t="n">
        <v>43158</v>
      </c>
      <c r="B499" s="8" t="s">
        <v>626</v>
      </c>
      <c r="D499" s="92" t="n">
        <v>0.697916666666667</v>
      </c>
      <c r="E499" s="92" t="n">
        <v>0.697916666666667</v>
      </c>
      <c r="F499" s="55" t="s">
        <v>1218</v>
      </c>
      <c r="G499" s="55" t="s">
        <v>1218</v>
      </c>
      <c r="H499" s="57" t="n">
        <v>236000</v>
      </c>
    </row>
    <row r="500" customFormat="false" ht="15.75" hidden="false" customHeight="false" outlineLevel="0" collapsed="false">
      <c r="A500" s="104" t="n">
        <v>43159</v>
      </c>
      <c r="B500" s="8" t="s">
        <v>626</v>
      </c>
      <c r="D500" s="92" t="n">
        <v>0.697916666666667</v>
      </c>
      <c r="E500" s="92" t="n">
        <v>0.697916666666667</v>
      </c>
      <c r="F500" s="55" t="s">
        <v>1224</v>
      </c>
      <c r="G500" s="55" t="s">
        <v>1224</v>
      </c>
      <c r="H500" s="57" t="n">
        <v>295000</v>
      </c>
    </row>
    <row r="501" customFormat="false" ht="15.75" hidden="false" customHeight="false" outlineLevel="0" collapsed="false">
      <c r="A501" s="104" t="n">
        <v>43160</v>
      </c>
      <c r="B501" s="8" t="s">
        <v>626</v>
      </c>
      <c r="D501" s="92" t="n">
        <v>0.697916666666667</v>
      </c>
      <c r="E501" s="92" t="n">
        <v>0.697916666666667</v>
      </c>
      <c r="F501" s="55" t="s">
        <v>1224</v>
      </c>
      <c r="G501" s="55" t="s">
        <v>1224</v>
      </c>
      <c r="H501" s="57" t="n">
        <v>380000</v>
      </c>
    </row>
    <row r="502" customFormat="false" ht="15.75" hidden="false" customHeight="false" outlineLevel="0" collapsed="false">
      <c r="A502" s="104" t="n">
        <v>43161</v>
      </c>
      <c r="B502" s="8" t="s">
        <v>626</v>
      </c>
      <c r="D502" s="92" t="n">
        <v>0.697916666666667</v>
      </c>
      <c r="E502" s="92" t="n">
        <v>0.697916666666667</v>
      </c>
      <c r="F502" s="55" t="s">
        <v>1224</v>
      </c>
      <c r="G502" s="55" t="s">
        <v>1224</v>
      </c>
      <c r="H502" s="57" t="n">
        <v>540000</v>
      </c>
    </row>
    <row r="503" customFormat="false" ht="15.75" hidden="false" customHeight="false" outlineLevel="0" collapsed="false">
      <c r="A503" s="104" t="n">
        <v>43164</v>
      </c>
      <c r="B503" s="8" t="s">
        <v>626</v>
      </c>
      <c r="D503" s="92" t="n">
        <v>0.697916666666667</v>
      </c>
      <c r="E503" s="92" t="n">
        <v>0.697916666666667</v>
      </c>
      <c r="F503" s="55" t="s">
        <v>1224</v>
      </c>
      <c r="G503" s="55" t="s">
        <v>1224</v>
      </c>
      <c r="H503" s="57" t="n">
        <v>41000</v>
      </c>
    </row>
    <row r="504" customFormat="false" ht="15.75" hidden="false" customHeight="false" outlineLevel="0" collapsed="false">
      <c r="A504" s="104" t="n">
        <v>43165</v>
      </c>
      <c r="B504" s="8" t="s">
        <v>626</v>
      </c>
      <c r="D504" s="92" t="n">
        <v>0.697916666666667</v>
      </c>
      <c r="E504" s="92" t="n">
        <v>0.697916666666667</v>
      </c>
      <c r="F504" s="55" t="s">
        <v>1218</v>
      </c>
      <c r="G504" s="55" t="s">
        <v>1218</v>
      </c>
      <c r="H504" s="57" t="n">
        <v>201000</v>
      </c>
    </row>
    <row r="505" customFormat="false" ht="15.75" hidden="false" customHeight="false" outlineLevel="0" collapsed="false">
      <c r="A505" s="104" t="n">
        <v>43166</v>
      </c>
      <c r="B505" s="8" t="s">
        <v>626</v>
      </c>
      <c r="D505" s="92" t="n">
        <v>0.697916666666667</v>
      </c>
      <c r="E505" s="92" t="n">
        <v>0.697916666666667</v>
      </c>
      <c r="F505" s="55" t="s">
        <v>1224</v>
      </c>
      <c r="G505" s="55" t="s">
        <v>1224</v>
      </c>
      <c r="H505" s="57" t="n">
        <v>549000</v>
      </c>
    </row>
    <row r="506" customFormat="false" ht="15.75" hidden="false" customHeight="false" outlineLevel="0" collapsed="false">
      <c r="A506" s="104" t="n">
        <v>43167</v>
      </c>
      <c r="B506" s="8" t="s">
        <v>626</v>
      </c>
      <c r="D506" s="92" t="n">
        <v>0.697916666666667</v>
      </c>
      <c r="E506" s="92" t="n">
        <v>0.697916666666667</v>
      </c>
      <c r="F506" s="55" t="s">
        <v>1224</v>
      </c>
      <c r="G506" s="55" t="s">
        <v>1224</v>
      </c>
      <c r="H506" s="57" t="n">
        <v>697000</v>
      </c>
    </row>
    <row r="507" customFormat="false" ht="15.75" hidden="false" customHeight="false" outlineLevel="0" collapsed="false">
      <c r="A507" s="104" t="n">
        <v>43168</v>
      </c>
      <c r="B507" s="8" t="s">
        <v>626</v>
      </c>
      <c r="D507" s="92" t="n">
        <v>0.697916666666667</v>
      </c>
      <c r="E507" s="92" t="n">
        <v>0.697916666666667</v>
      </c>
      <c r="F507" s="55" t="s">
        <v>1224</v>
      </c>
      <c r="G507" s="55" t="s">
        <v>1224</v>
      </c>
      <c r="H507" s="57" t="n">
        <v>280000</v>
      </c>
    </row>
    <row r="508" customFormat="false" ht="15.75" hidden="false" customHeight="false" outlineLevel="0" collapsed="false">
      <c r="A508" s="104" t="n">
        <v>43171</v>
      </c>
      <c r="B508" s="8" t="s">
        <v>626</v>
      </c>
      <c r="D508" s="92" t="n">
        <v>0.697916666666667</v>
      </c>
      <c r="E508" s="92" t="n">
        <v>0.697916666666667</v>
      </c>
      <c r="F508" s="55" t="s">
        <v>1224</v>
      </c>
      <c r="G508" s="55" t="s">
        <v>1224</v>
      </c>
      <c r="H508" s="57" t="n">
        <v>221000</v>
      </c>
    </row>
    <row r="509" customFormat="false" ht="15.75" hidden="false" customHeight="false" outlineLevel="0" collapsed="false">
      <c r="A509" s="104" t="n">
        <v>43172</v>
      </c>
      <c r="B509" s="8" t="s">
        <v>626</v>
      </c>
      <c r="D509" s="92" t="n">
        <v>0.697916666666667</v>
      </c>
      <c r="E509" s="92" t="n">
        <v>0.697916666666667</v>
      </c>
      <c r="F509" s="55" t="s">
        <v>1218</v>
      </c>
      <c r="G509" s="55" t="s">
        <v>1218</v>
      </c>
      <c r="H509" s="57" t="n">
        <v>252000</v>
      </c>
    </row>
    <row r="510" customFormat="false" ht="15.75" hidden="false" customHeight="false" outlineLevel="0" collapsed="false">
      <c r="A510" s="104" t="n">
        <v>43173</v>
      </c>
      <c r="B510" s="8" t="s">
        <v>626</v>
      </c>
      <c r="D510" s="92" t="n">
        <v>0.697916666666667</v>
      </c>
      <c r="E510" s="92" t="n">
        <v>0.697916666666667</v>
      </c>
      <c r="F510" s="55" t="s">
        <v>1224</v>
      </c>
      <c r="G510" s="55" t="s">
        <v>1224</v>
      </c>
      <c r="H510" s="57" t="n">
        <v>530000</v>
      </c>
    </row>
    <row r="511" customFormat="false" ht="15.75" hidden="false" customHeight="false" outlineLevel="0" collapsed="false">
      <c r="A511" s="104" t="n">
        <v>43174</v>
      </c>
      <c r="B511" s="8" t="s">
        <v>626</v>
      </c>
      <c r="D511" s="92" t="n">
        <v>0.697916666666667</v>
      </c>
      <c r="E511" s="92" t="n">
        <v>0.697916666666667</v>
      </c>
      <c r="F511" s="55" t="s">
        <v>1224</v>
      </c>
      <c r="G511" s="55" t="s">
        <v>1224</v>
      </c>
      <c r="H511" s="57" t="n">
        <v>539000</v>
      </c>
    </row>
    <row r="512" customFormat="false" ht="15.75" hidden="false" customHeight="false" outlineLevel="0" collapsed="false">
      <c r="A512" s="104" t="n">
        <v>43175</v>
      </c>
      <c r="B512" s="8" t="s">
        <v>626</v>
      </c>
      <c r="D512" s="92" t="n">
        <v>0.697916666666667</v>
      </c>
      <c r="E512" s="92" t="n">
        <v>0.697916666666667</v>
      </c>
      <c r="F512" s="55" t="s">
        <v>1224</v>
      </c>
      <c r="G512" s="55" t="s">
        <v>1224</v>
      </c>
      <c r="H512" s="57" t="n">
        <v>327000</v>
      </c>
    </row>
    <row r="513" customFormat="false" ht="15.75" hidden="false" customHeight="false" outlineLevel="0" collapsed="false">
      <c r="A513" s="104" t="n">
        <v>43178</v>
      </c>
      <c r="B513" s="8" t="s">
        <v>626</v>
      </c>
      <c r="D513" s="92" t="n">
        <v>0.697916666666667</v>
      </c>
      <c r="E513" s="92" t="n">
        <v>0.697916666666667</v>
      </c>
      <c r="F513" s="55" t="s">
        <v>1224</v>
      </c>
      <c r="G513" s="55" t="s">
        <v>1224</v>
      </c>
      <c r="H513" s="57" t="n">
        <v>481000</v>
      </c>
    </row>
    <row r="514" customFormat="false" ht="15.75" hidden="false" customHeight="false" outlineLevel="0" collapsed="false">
      <c r="A514" s="104" t="n">
        <v>43179</v>
      </c>
      <c r="B514" s="8" t="s">
        <v>626</v>
      </c>
      <c r="D514" s="92" t="n">
        <v>0.697916666666667</v>
      </c>
      <c r="E514" s="92" t="n">
        <v>0.697916666666667</v>
      </c>
      <c r="F514" s="55" t="s">
        <v>1224</v>
      </c>
      <c r="G514" s="55" t="s">
        <v>1224</v>
      </c>
      <c r="H514" s="57" t="n">
        <v>273000</v>
      </c>
    </row>
    <row r="515" customFormat="false" ht="15.75" hidden="false" customHeight="false" outlineLevel="0" collapsed="false">
      <c r="A515" s="104" t="n">
        <v>43180</v>
      </c>
      <c r="B515" s="8" t="s">
        <v>626</v>
      </c>
      <c r="D515" s="92" t="n">
        <v>0.697916666666667</v>
      </c>
      <c r="E515" s="92" t="n">
        <v>0.697916666666667</v>
      </c>
      <c r="F515" s="55" t="s">
        <v>1224</v>
      </c>
      <c r="G515" s="55" t="s">
        <v>1224</v>
      </c>
      <c r="H515" s="57" t="n">
        <v>373000</v>
      </c>
    </row>
    <row r="516" customFormat="false" ht="15.75" hidden="false" customHeight="false" outlineLevel="0" collapsed="false">
      <c r="A516" s="104" t="n">
        <v>43181</v>
      </c>
      <c r="B516" s="8" t="s">
        <v>626</v>
      </c>
      <c r="D516" s="92" t="n">
        <v>0.697916666666667</v>
      </c>
      <c r="E516" s="92" t="n">
        <v>0.697916666666667</v>
      </c>
      <c r="F516" s="55" t="s">
        <v>1224</v>
      </c>
      <c r="G516" s="55" t="s">
        <v>1224</v>
      </c>
      <c r="H516" s="57" t="n">
        <v>929000</v>
      </c>
    </row>
    <row r="517" customFormat="false" ht="15.75" hidden="false" customHeight="false" outlineLevel="0" collapsed="false">
      <c r="A517" s="104" t="n">
        <v>43182</v>
      </c>
      <c r="B517" s="8" t="s">
        <v>626</v>
      </c>
      <c r="D517" s="92" t="n">
        <v>0.697916666666667</v>
      </c>
      <c r="E517" s="92" t="n">
        <v>0.697916666666667</v>
      </c>
      <c r="F517" s="55" t="s">
        <v>1224</v>
      </c>
      <c r="G517" s="55" t="s">
        <v>1224</v>
      </c>
      <c r="H517" s="57" t="n">
        <v>268000</v>
      </c>
    </row>
    <row r="518" customFormat="false" ht="15.75" hidden="false" customHeight="false" outlineLevel="0" collapsed="false">
      <c r="A518" s="104" t="n">
        <v>43185</v>
      </c>
      <c r="B518" s="8" t="s">
        <v>626</v>
      </c>
      <c r="D518" s="92" t="n">
        <v>0.697916666666667</v>
      </c>
      <c r="E518" s="92" t="n">
        <v>0.697916666666667</v>
      </c>
      <c r="F518" s="55" t="s">
        <v>1224</v>
      </c>
      <c r="G518" s="55" t="s">
        <v>1224</v>
      </c>
      <c r="H518" s="57" t="n">
        <v>227000</v>
      </c>
    </row>
    <row r="519" customFormat="false" ht="15.75" hidden="false" customHeight="false" outlineLevel="0" collapsed="false">
      <c r="A519" s="104" t="n">
        <v>43186</v>
      </c>
      <c r="B519" s="8" t="s">
        <v>626</v>
      </c>
      <c r="D519" s="92" t="n">
        <v>0.697916666666667</v>
      </c>
      <c r="E519" s="92" t="n">
        <v>0.697916666666667</v>
      </c>
      <c r="F519" s="55" t="s">
        <v>1224</v>
      </c>
      <c r="G519" s="55" t="s">
        <v>1224</v>
      </c>
      <c r="H519" s="57" t="n">
        <v>114000</v>
      </c>
    </row>
    <row r="520" customFormat="false" ht="15.75" hidden="false" customHeight="false" outlineLevel="0" collapsed="false">
      <c r="A520" s="104" t="n">
        <v>43187</v>
      </c>
      <c r="B520" s="8" t="s">
        <v>626</v>
      </c>
      <c r="D520" s="92" t="n">
        <v>0.697916666666667</v>
      </c>
      <c r="E520" s="92" t="n">
        <v>0.697916666666667</v>
      </c>
      <c r="F520" s="55" t="s">
        <v>1224</v>
      </c>
      <c r="G520" s="55" t="s">
        <v>1224</v>
      </c>
      <c r="H520" s="57" t="n">
        <v>70000</v>
      </c>
    </row>
    <row r="521" customFormat="false" ht="15.75" hidden="false" customHeight="false" outlineLevel="0" collapsed="false">
      <c r="A521" s="104" t="n">
        <v>43188</v>
      </c>
      <c r="B521" s="8" t="s">
        <v>626</v>
      </c>
      <c r="D521" s="92" t="n">
        <v>0.697916666666667</v>
      </c>
      <c r="E521" s="92" t="n">
        <v>0.697916666666667</v>
      </c>
      <c r="F521" s="55" t="s">
        <v>1224</v>
      </c>
      <c r="G521" s="55" t="s">
        <v>1224</v>
      </c>
      <c r="H521" s="57" t="n">
        <v>635000</v>
      </c>
    </row>
    <row r="522" customFormat="false" ht="15.75" hidden="false" customHeight="false" outlineLevel="0" collapsed="false">
      <c r="A522" s="104" t="n">
        <v>43189</v>
      </c>
      <c r="B522" s="8" t="s">
        <v>626</v>
      </c>
      <c r="D522" s="92" t="n">
        <v>0.697916666666667</v>
      </c>
      <c r="E522" s="92" t="n">
        <v>0.697916666666667</v>
      </c>
      <c r="F522" s="55" t="s">
        <v>1224</v>
      </c>
      <c r="G522" s="55" t="s">
        <v>1224</v>
      </c>
      <c r="H522" s="57" t="n">
        <v>145000</v>
      </c>
    </row>
    <row r="523" customFormat="false" ht="15.75" hidden="false" customHeight="false" outlineLevel="0" collapsed="false">
      <c r="A523" s="104" t="n">
        <v>43192</v>
      </c>
      <c r="B523" s="8" t="s">
        <v>626</v>
      </c>
      <c r="D523" s="92" t="n">
        <v>0.697916666666667</v>
      </c>
      <c r="E523" s="92" t="n">
        <v>0.697916666666667</v>
      </c>
      <c r="F523" s="55" t="s">
        <v>1224</v>
      </c>
      <c r="G523" s="55" t="s">
        <v>1224</v>
      </c>
      <c r="H523" s="57" t="n">
        <v>549000</v>
      </c>
    </row>
    <row r="524" customFormat="false" ht="15.75" hidden="false" customHeight="false" outlineLevel="0" collapsed="false">
      <c r="A524" s="104" t="n">
        <v>43193</v>
      </c>
      <c r="B524" s="8" t="s">
        <v>626</v>
      </c>
      <c r="D524" s="92" t="n">
        <v>0.697916666666667</v>
      </c>
      <c r="E524" s="92" t="n">
        <v>0.697916666666667</v>
      </c>
      <c r="F524" s="55" t="s">
        <v>1224</v>
      </c>
      <c r="G524" s="55" t="s">
        <v>1224</v>
      </c>
      <c r="H524" s="57" t="n">
        <v>100000</v>
      </c>
    </row>
    <row r="525" customFormat="false" ht="15.75" hidden="false" customHeight="false" outlineLevel="0" collapsed="false">
      <c r="A525" s="104" t="n">
        <v>43194</v>
      </c>
      <c r="B525" s="8" t="s">
        <v>626</v>
      </c>
      <c r="D525" s="92" t="n">
        <v>0.697916666666667</v>
      </c>
      <c r="E525" s="92" t="n">
        <v>0.697916666666667</v>
      </c>
      <c r="F525" s="55" t="s">
        <v>1224</v>
      </c>
      <c r="G525" s="55" t="s">
        <v>1224</v>
      </c>
      <c r="H525" s="57" t="n">
        <v>732000</v>
      </c>
    </row>
    <row r="526" customFormat="false" ht="15.75" hidden="false" customHeight="false" outlineLevel="0" collapsed="false">
      <c r="A526" s="104" t="n">
        <v>43195</v>
      </c>
      <c r="B526" s="8" t="s">
        <v>626</v>
      </c>
      <c r="D526" s="92" t="n">
        <v>0.697916666666667</v>
      </c>
      <c r="E526" s="92" t="n">
        <v>0.697916666666667</v>
      </c>
      <c r="F526" s="55" t="s">
        <v>1224</v>
      </c>
      <c r="G526" s="55" t="s">
        <v>1224</v>
      </c>
      <c r="H526" s="57" t="n">
        <v>729000</v>
      </c>
    </row>
    <row r="527" customFormat="false" ht="15.75" hidden="false" customHeight="false" outlineLevel="0" collapsed="false">
      <c r="A527" s="104" t="n">
        <v>43196</v>
      </c>
      <c r="B527" s="8" t="s">
        <v>626</v>
      </c>
      <c r="D527" s="92" t="n">
        <v>0.697916666666667</v>
      </c>
      <c r="E527" s="92" t="n">
        <v>0.697916666666667</v>
      </c>
      <c r="F527" s="55" t="s">
        <v>1224</v>
      </c>
      <c r="G527" s="55" t="s">
        <v>1224</v>
      </c>
      <c r="H527" s="57" t="n">
        <v>642000</v>
      </c>
    </row>
    <row r="528" customFormat="false" ht="15.75" hidden="false" customHeight="false" outlineLevel="0" collapsed="false">
      <c r="A528" s="104" t="n">
        <v>43199</v>
      </c>
      <c r="B528" s="8" t="s">
        <v>626</v>
      </c>
      <c r="D528" s="92" t="n">
        <v>0.697916666666667</v>
      </c>
      <c r="E528" s="92" t="n">
        <v>0.697916666666667</v>
      </c>
      <c r="F528" s="55" t="s">
        <v>1224</v>
      </c>
      <c r="G528" s="55" t="s">
        <v>1224</v>
      </c>
      <c r="H528" s="57" t="n">
        <v>593000</v>
      </c>
    </row>
    <row r="529" customFormat="false" ht="15.75" hidden="false" customHeight="false" outlineLevel="0" collapsed="false">
      <c r="A529" s="104" t="n">
        <v>43200</v>
      </c>
      <c r="B529" s="8" t="s">
        <v>626</v>
      </c>
      <c r="D529" s="92" t="n">
        <v>0.697916666666667</v>
      </c>
      <c r="E529" s="92" t="n">
        <v>0.697916666666667</v>
      </c>
      <c r="F529" s="55" t="s">
        <v>1224</v>
      </c>
      <c r="G529" s="55" t="s">
        <v>1224</v>
      </c>
      <c r="H529" s="57" t="n">
        <v>120000</v>
      </c>
    </row>
    <row r="530" customFormat="false" ht="15.75" hidden="false" customHeight="false" outlineLevel="0" collapsed="false">
      <c r="A530" s="104" t="n">
        <v>43201</v>
      </c>
      <c r="B530" s="8" t="s">
        <v>626</v>
      </c>
      <c r="D530" s="92" t="n">
        <v>0.697916666666667</v>
      </c>
      <c r="E530" s="92" t="n">
        <v>0.697916666666667</v>
      </c>
      <c r="F530" s="55" t="s">
        <v>1224</v>
      </c>
      <c r="G530" s="55" t="s">
        <v>1224</v>
      </c>
      <c r="H530" s="57" t="n">
        <v>48000</v>
      </c>
    </row>
    <row r="531" customFormat="false" ht="15.75" hidden="false" customHeight="false" outlineLevel="0" collapsed="false">
      <c r="A531" s="104" t="n">
        <v>43202</v>
      </c>
      <c r="B531" s="8" t="s">
        <v>626</v>
      </c>
      <c r="D531" s="92" t="n">
        <v>0.697916666666667</v>
      </c>
      <c r="E531" s="92" t="n">
        <v>0.697916666666667</v>
      </c>
      <c r="F531" s="55" t="s">
        <v>1224</v>
      </c>
      <c r="G531" s="55" t="s">
        <v>1224</v>
      </c>
      <c r="H531" s="57" t="n">
        <v>558000</v>
      </c>
    </row>
    <row r="532" customFormat="false" ht="15.75" hidden="false" customHeight="false" outlineLevel="0" collapsed="false">
      <c r="A532" s="104" t="n">
        <v>43203</v>
      </c>
      <c r="B532" s="8" t="s">
        <v>626</v>
      </c>
      <c r="D532" s="92" t="n">
        <v>0.697916666666667</v>
      </c>
      <c r="E532" s="92" t="n">
        <v>0.697916666666667</v>
      </c>
      <c r="F532" s="55" t="s">
        <v>1224</v>
      </c>
      <c r="G532" s="55" t="s">
        <v>1224</v>
      </c>
      <c r="H532" s="57" t="n">
        <v>433000</v>
      </c>
    </row>
    <row r="533" customFormat="false" ht="15.75" hidden="false" customHeight="false" outlineLevel="0" collapsed="false">
      <c r="A533" s="104" t="n">
        <v>43206</v>
      </c>
      <c r="B533" s="8" t="s">
        <v>626</v>
      </c>
      <c r="D533" s="92" t="n">
        <v>0.697916666666667</v>
      </c>
      <c r="E533" s="92" t="n">
        <v>0.697916666666667</v>
      </c>
      <c r="F533" s="55" t="s">
        <v>1224</v>
      </c>
      <c r="G533" s="55" t="s">
        <v>1224</v>
      </c>
      <c r="H533" s="57" t="n">
        <v>131000</v>
      </c>
    </row>
    <row r="534" customFormat="false" ht="15.75" hidden="false" customHeight="false" outlineLevel="0" collapsed="false">
      <c r="A534" s="104" t="n">
        <v>43207</v>
      </c>
      <c r="B534" s="8" t="s">
        <v>626</v>
      </c>
      <c r="D534" s="92" t="n">
        <v>0.697916666666667</v>
      </c>
      <c r="E534" s="92" t="n">
        <v>0.697916666666667</v>
      </c>
      <c r="F534" s="55" t="s">
        <v>1224</v>
      </c>
      <c r="G534" s="55" t="s">
        <v>1224</v>
      </c>
      <c r="H534" s="57" t="n">
        <v>404000</v>
      </c>
    </row>
    <row r="535" customFormat="false" ht="15.75" hidden="false" customHeight="false" outlineLevel="0" collapsed="false">
      <c r="A535" s="104" t="n">
        <v>43208</v>
      </c>
      <c r="B535" s="8" t="s">
        <v>626</v>
      </c>
      <c r="D535" s="92" t="n">
        <v>0.697916666666667</v>
      </c>
      <c r="E535" s="92" t="n">
        <v>0.697916666666667</v>
      </c>
      <c r="F535" s="55" t="s">
        <v>1224</v>
      </c>
      <c r="G535" s="55" t="s">
        <v>1224</v>
      </c>
      <c r="H535" s="57" t="n">
        <v>213000</v>
      </c>
    </row>
    <row r="536" customFormat="false" ht="15.75" hidden="false" customHeight="false" outlineLevel="0" collapsed="false">
      <c r="A536" s="104" t="n">
        <v>43209</v>
      </c>
      <c r="B536" s="8" t="s">
        <v>626</v>
      </c>
      <c r="D536" s="92" t="n">
        <v>0.697916666666667</v>
      </c>
      <c r="E536" s="92" t="n">
        <v>0.697916666666667</v>
      </c>
      <c r="F536" s="55" t="s">
        <v>1224</v>
      </c>
      <c r="G536" s="55" t="s">
        <v>1224</v>
      </c>
      <c r="H536" s="57" t="n">
        <v>675000</v>
      </c>
    </row>
    <row r="537" customFormat="false" ht="15.75" hidden="false" customHeight="false" outlineLevel="0" collapsed="false">
      <c r="A537" s="104" t="n">
        <v>43210</v>
      </c>
      <c r="B537" s="8" t="s">
        <v>626</v>
      </c>
      <c r="D537" s="92" t="n">
        <v>0.697916666666667</v>
      </c>
      <c r="E537" s="92" t="n">
        <v>0.697916666666667</v>
      </c>
      <c r="F537" s="55" t="s">
        <v>1224</v>
      </c>
      <c r="G537" s="55" t="s">
        <v>1224</v>
      </c>
      <c r="H537" s="57" t="n">
        <v>539000</v>
      </c>
    </row>
    <row r="538" customFormat="false" ht="15.75" hidden="false" customHeight="false" outlineLevel="0" collapsed="false">
      <c r="A538" s="104" t="n">
        <v>43213</v>
      </c>
      <c r="B538" s="8" t="s">
        <v>626</v>
      </c>
      <c r="D538" s="92" t="n">
        <v>0.697916666666667</v>
      </c>
      <c r="E538" s="92" t="n">
        <v>0.697916666666667</v>
      </c>
      <c r="F538" s="55" t="s">
        <v>1224</v>
      </c>
      <c r="G538" s="55" t="s">
        <v>1224</v>
      </c>
      <c r="H538" s="57" t="n">
        <v>846000</v>
      </c>
    </row>
    <row r="539" customFormat="false" ht="15.75" hidden="false" customHeight="false" outlineLevel="0" collapsed="false">
      <c r="A539" s="104" t="n">
        <v>43214</v>
      </c>
      <c r="B539" s="8" t="s">
        <v>626</v>
      </c>
      <c r="D539" s="92" t="n">
        <v>0.697916666666667</v>
      </c>
      <c r="E539" s="92" t="n">
        <v>0.697916666666667</v>
      </c>
      <c r="F539" s="55" t="s">
        <v>1224</v>
      </c>
      <c r="G539" s="55" t="s">
        <v>1224</v>
      </c>
      <c r="H539" s="57" t="n">
        <v>485000</v>
      </c>
    </row>
    <row r="540" customFormat="false" ht="15.75" hidden="false" customHeight="false" outlineLevel="0" collapsed="false">
      <c r="A540" s="104" t="n">
        <v>43215</v>
      </c>
      <c r="B540" s="8" t="s">
        <v>626</v>
      </c>
      <c r="D540" s="92" t="n">
        <v>0.697916666666667</v>
      </c>
      <c r="E540" s="92" t="n">
        <v>0.697916666666667</v>
      </c>
      <c r="F540" s="55" t="s">
        <v>1224</v>
      </c>
      <c r="G540" s="55" t="s">
        <v>1224</v>
      </c>
      <c r="H540" s="57" t="n">
        <v>470000</v>
      </c>
    </row>
    <row r="541" customFormat="false" ht="15.75" hidden="false" customHeight="false" outlineLevel="0" collapsed="false">
      <c r="A541" s="104" t="n">
        <v>43216</v>
      </c>
      <c r="B541" s="8" t="s">
        <v>626</v>
      </c>
      <c r="D541" s="92" t="n">
        <v>0.697916666666667</v>
      </c>
      <c r="E541" s="92" t="n">
        <v>0.697916666666667</v>
      </c>
      <c r="F541" s="55" t="s">
        <v>1224</v>
      </c>
      <c r="G541" s="55" t="s">
        <v>1224</v>
      </c>
      <c r="H541" s="57" t="n">
        <v>302000</v>
      </c>
    </row>
    <row r="542" customFormat="false" ht="15.75" hidden="false" customHeight="false" outlineLevel="0" collapsed="false">
      <c r="A542" s="104" t="n">
        <v>43217</v>
      </c>
      <c r="B542" s="8" t="s">
        <v>626</v>
      </c>
      <c r="D542" s="92" t="n">
        <v>0.697916666666667</v>
      </c>
      <c r="E542" s="92" t="n">
        <v>0.697916666666667</v>
      </c>
      <c r="F542" s="55" t="s">
        <v>1224</v>
      </c>
      <c r="G542" s="55" t="s">
        <v>1224</v>
      </c>
      <c r="H542" s="57" t="n">
        <v>1254000</v>
      </c>
    </row>
    <row r="543" customFormat="false" ht="15.75" hidden="false" customHeight="false" outlineLevel="0" collapsed="false">
      <c r="A543" s="104" t="n">
        <v>43220</v>
      </c>
      <c r="B543" s="8" t="s">
        <v>626</v>
      </c>
      <c r="D543" s="92" t="n">
        <v>0.697916666666667</v>
      </c>
      <c r="E543" s="92" t="n">
        <v>0.697916666666667</v>
      </c>
      <c r="F543" s="55" t="s">
        <v>1224</v>
      </c>
      <c r="G543" s="55" t="s">
        <v>1224</v>
      </c>
      <c r="H543" s="57" t="n">
        <v>154000</v>
      </c>
    </row>
    <row r="544" customFormat="false" ht="15.75" hidden="false" customHeight="false" outlineLevel="0" collapsed="false">
      <c r="A544" s="104" t="n">
        <v>43221</v>
      </c>
      <c r="B544" s="8" t="s">
        <v>626</v>
      </c>
      <c r="D544" s="92" t="n">
        <v>0.697916666666667</v>
      </c>
      <c r="E544" s="92" t="n">
        <v>0.697916666666667</v>
      </c>
      <c r="F544" s="55" t="s">
        <v>1224</v>
      </c>
      <c r="G544" s="55" t="s">
        <v>1224</v>
      </c>
      <c r="H544" s="57" t="n">
        <v>176000</v>
      </c>
    </row>
    <row r="545" customFormat="false" ht="15.75" hidden="false" customHeight="false" outlineLevel="0" collapsed="false">
      <c r="A545" s="104" t="n">
        <v>43222</v>
      </c>
      <c r="B545" s="8" t="s">
        <v>626</v>
      </c>
      <c r="D545" s="92" t="n">
        <v>0.697916666666667</v>
      </c>
      <c r="E545" s="92" t="n">
        <v>0.697916666666667</v>
      </c>
      <c r="F545" s="55" t="s">
        <v>1224</v>
      </c>
      <c r="G545" s="55" t="s">
        <v>1224</v>
      </c>
      <c r="H545" s="57" t="n">
        <v>706000</v>
      </c>
    </row>
    <row r="546" customFormat="false" ht="15.75" hidden="false" customHeight="false" outlineLevel="0" collapsed="false">
      <c r="A546" s="104" t="n">
        <v>43223</v>
      </c>
      <c r="B546" s="8" t="s">
        <v>626</v>
      </c>
      <c r="D546" s="92" t="n">
        <v>0.697916666666667</v>
      </c>
      <c r="E546" s="92" t="n">
        <v>0.697916666666667</v>
      </c>
      <c r="F546" s="55" t="s">
        <v>1224</v>
      </c>
      <c r="G546" s="55" t="s">
        <v>1224</v>
      </c>
      <c r="H546" s="57" t="n">
        <v>478000</v>
      </c>
    </row>
    <row r="547" customFormat="false" ht="15.75" hidden="false" customHeight="false" outlineLevel="0" collapsed="false">
      <c r="A547" s="104" t="n">
        <v>43224</v>
      </c>
      <c r="B547" s="8" t="s">
        <v>626</v>
      </c>
      <c r="D547" s="92" t="n">
        <v>0.697916666666667</v>
      </c>
      <c r="E547" s="92" t="n">
        <v>0.697916666666667</v>
      </c>
      <c r="F547" s="55" t="s">
        <v>1224</v>
      </c>
      <c r="G547" s="55" t="s">
        <v>1224</v>
      </c>
      <c r="H547" s="57" t="n">
        <v>511000</v>
      </c>
    </row>
    <row r="548" customFormat="false" ht="15.75" hidden="false" customHeight="false" outlineLevel="0" collapsed="false">
      <c r="A548" s="104" t="n">
        <v>43227</v>
      </c>
      <c r="B548" s="8" t="s">
        <v>626</v>
      </c>
      <c r="D548" s="92" t="n">
        <v>0.697916666666667</v>
      </c>
      <c r="E548" s="92" t="n">
        <v>0.697916666666667</v>
      </c>
      <c r="F548" s="55" t="s">
        <v>1224</v>
      </c>
      <c r="G548" s="55" t="s">
        <v>1224</v>
      </c>
      <c r="H548" s="57" t="n">
        <v>1196000</v>
      </c>
    </row>
    <row r="549" customFormat="false" ht="15.75" hidden="false" customHeight="false" outlineLevel="0" collapsed="false">
      <c r="A549" s="104" t="n">
        <v>43228</v>
      </c>
      <c r="B549" s="8" t="s">
        <v>626</v>
      </c>
      <c r="D549" s="92" t="n">
        <v>0.697916666666667</v>
      </c>
      <c r="E549" s="92" t="n">
        <v>0.697916666666667</v>
      </c>
      <c r="F549" s="55" t="s">
        <v>1224</v>
      </c>
      <c r="G549" s="55" t="s">
        <v>1224</v>
      </c>
      <c r="H549" s="57" t="n">
        <v>422000</v>
      </c>
    </row>
    <row r="550" customFormat="false" ht="15.75" hidden="false" customHeight="false" outlineLevel="0" collapsed="false">
      <c r="A550" s="104" t="n">
        <v>43229</v>
      </c>
      <c r="B550" s="8" t="s">
        <v>626</v>
      </c>
      <c r="D550" s="92" t="n">
        <v>0.697916666666667</v>
      </c>
      <c r="E550" s="92" t="n">
        <v>0.697916666666667</v>
      </c>
      <c r="F550" s="55" t="s">
        <v>1224</v>
      </c>
      <c r="G550" s="55" t="s">
        <v>1224</v>
      </c>
      <c r="H550" s="57" t="n">
        <v>115000</v>
      </c>
    </row>
    <row r="551" customFormat="false" ht="15.75" hidden="false" customHeight="false" outlineLevel="0" collapsed="false">
      <c r="A551" s="104" t="n">
        <v>43230</v>
      </c>
      <c r="B551" s="8" t="s">
        <v>626</v>
      </c>
      <c r="D551" s="92" t="n">
        <v>0.697916666666667</v>
      </c>
      <c r="E551" s="92" t="n">
        <v>0.697916666666667</v>
      </c>
      <c r="F551" s="55" t="s">
        <v>1224</v>
      </c>
      <c r="G551" s="55" t="s">
        <v>1224</v>
      </c>
      <c r="H551" s="57" t="n">
        <v>505000</v>
      </c>
    </row>
    <row r="552" customFormat="false" ht="15.75" hidden="false" customHeight="false" outlineLevel="0" collapsed="false">
      <c r="A552" s="104" t="n">
        <v>43231</v>
      </c>
      <c r="B552" s="8" t="s">
        <v>626</v>
      </c>
      <c r="D552" s="92" t="n">
        <v>0.697916666666667</v>
      </c>
      <c r="E552" s="92" t="n">
        <v>0.697916666666667</v>
      </c>
      <c r="F552" s="55" t="s">
        <v>1224</v>
      </c>
      <c r="G552" s="55" t="s">
        <v>1224</v>
      </c>
      <c r="H552" s="57" t="n">
        <v>263000</v>
      </c>
    </row>
    <row r="553" customFormat="false" ht="15.75" hidden="false" customHeight="false" outlineLevel="0" collapsed="false">
      <c r="A553" s="104" t="n">
        <v>43234</v>
      </c>
      <c r="B553" s="8" t="s">
        <v>626</v>
      </c>
      <c r="D553" s="92" t="n">
        <v>0.697916666666667</v>
      </c>
      <c r="E553" s="92" t="n">
        <v>0.697916666666667</v>
      </c>
      <c r="F553" s="55" t="s">
        <v>1224</v>
      </c>
      <c r="G553" s="55" t="s">
        <v>1224</v>
      </c>
      <c r="H553" s="57" t="n">
        <v>132000</v>
      </c>
    </row>
    <row r="554" customFormat="false" ht="15.75" hidden="false" customHeight="false" outlineLevel="0" collapsed="false">
      <c r="A554" s="104" t="n">
        <v>43235</v>
      </c>
      <c r="B554" s="8" t="s">
        <v>626</v>
      </c>
      <c r="D554" s="92" t="n">
        <v>0.697916666666667</v>
      </c>
      <c r="E554" s="92" t="n">
        <v>0.697916666666667</v>
      </c>
      <c r="F554" s="55" t="s">
        <v>1224</v>
      </c>
      <c r="G554" s="55" t="s">
        <v>1224</v>
      </c>
      <c r="H554" s="57" t="n">
        <v>213000</v>
      </c>
    </row>
    <row r="555" customFormat="false" ht="15.75" hidden="false" customHeight="false" outlineLevel="0" collapsed="false">
      <c r="A555" s="104" t="n">
        <v>43236</v>
      </c>
      <c r="B555" s="8" t="s">
        <v>626</v>
      </c>
      <c r="D555" s="92" t="n">
        <v>0.697916666666667</v>
      </c>
      <c r="E555" s="92" t="n">
        <v>0.697916666666667</v>
      </c>
      <c r="F555" s="55" t="s">
        <v>1224</v>
      </c>
      <c r="G555" s="55" t="s">
        <v>1224</v>
      </c>
      <c r="H555" s="57" t="n">
        <v>345000</v>
      </c>
    </row>
    <row r="556" customFormat="false" ht="15.75" hidden="false" customHeight="false" outlineLevel="0" collapsed="false">
      <c r="A556" s="104" t="n">
        <v>43237</v>
      </c>
      <c r="B556" s="8" t="s">
        <v>626</v>
      </c>
      <c r="D556" s="92" t="n">
        <v>0.697916666666667</v>
      </c>
      <c r="E556" s="92" t="n">
        <v>0.697916666666667</v>
      </c>
      <c r="F556" s="55" t="s">
        <v>1224</v>
      </c>
      <c r="G556" s="55" t="s">
        <v>1224</v>
      </c>
      <c r="H556" s="57" t="n">
        <v>369000</v>
      </c>
    </row>
    <row r="557" customFormat="false" ht="15.75" hidden="false" customHeight="false" outlineLevel="0" collapsed="false">
      <c r="A557" s="104" t="n">
        <v>43238</v>
      </c>
      <c r="B557" s="8" t="s">
        <v>626</v>
      </c>
      <c r="D557" s="92" t="n">
        <v>0.697916666666667</v>
      </c>
      <c r="E557" s="92" t="n">
        <v>0.697916666666667</v>
      </c>
      <c r="F557" s="55" t="s">
        <v>1224</v>
      </c>
      <c r="G557" s="55" t="s">
        <v>1224</v>
      </c>
      <c r="H557" s="57" t="n">
        <v>418000</v>
      </c>
    </row>
    <row r="558" customFormat="false" ht="15.75" hidden="false" customHeight="false" outlineLevel="0" collapsed="false">
      <c r="A558" s="104" t="n">
        <v>43241</v>
      </c>
      <c r="B558" s="8" t="s">
        <v>626</v>
      </c>
      <c r="D558" s="92" t="n">
        <v>0.697916666666667</v>
      </c>
      <c r="E558" s="92" t="n">
        <v>0.697916666666667</v>
      </c>
      <c r="F558" s="55" t="s">
        <v>1225</v>
      </c>
      <c r="G558" s="55" t="s">
        <v>1225</v>
      </c>
      <c r="H558" s="57" t="n">
        <v>212000</v>
      </c>
    </row>
    <row r="559" customFormat="false" ht="15.75" hidden="false" customHeight="false" outlineLevel="0" collapsed="false">
      <c r="A559" s="104" t="n">
        <v>43242</v>
      </c>
      <c r="B559" s="8" t="s">
        <v>626</v>
      </c>
      <c r="D559" s="92" t="n">
        <v>0.697916666666667</v>
      </c>
      <c r="E559" s="92" t="n">
        <v>0.697916666666667</v>
      </c>
      <c r="F559" s="55" t="s">
        <v>1225</v>
      </c>
      <c r="G559" s="55" t="s">
        <v>1225</v>
      </c>
      <c r="H559" s="57" t="n">
        <v>465000</v>
      </c>
    </row>
    <row r="560" customFormat="false" ht="15.75" hidden="false" customHeight="false" outlineLevel="0" collapsed="false">
      <c r="A560" s="104" t="n">
        <v>43243</v>
      </c>
      <c r="B560" s="8" t="s">
        <v>626</v>
      </c>
      <c r="D560" s="92" t="n">
        <v>0.697916666666667</v>
      </c>
      <c r="E560" s="92" t="n">
        <v>0.697916666666667</v>
      </c>
      <c r="F560" s="55" t="s">
        <v>1225</v>
      </c>
      <c r="G560" s="55" t="s">
        <v>1225</v>
      </c>
      <c r="H560" s="57" t="n">
        <v>188000</v>
      </c>
    </row>
    <row r="561" customFormat="false" ht="15.75" hidden="false" customHeight="false" outlineLevel="0" collapsed="false">
      <c r="A561" s="104" t="n">
        <v>43244</v>
      </c>
      <c r="B561" s="8" t="s">
        <v>626</v>
      </c>
      <c r="D561" s="92" t="n">
        <v>0.697916666666667</v>
      </c>
      <c r="E561" s="92" t="n">
        <v>0.697916666666667</v>
      </c>
      <c r="F561" s="55" t="s">
        <v>1225</v>
      </c>
      <c r="G561" s="55" t="s">
        <v>1225</v>
      </c>
      <c r="H561" s="57" t="n">
        <v>788000</v>
      </c>
    </row>
    <row r="562" customFormat="false" ht="15.75" hidden="false" customHeight="false" outlineLevel="0" collapsed="false">
      <c r="A562" s="104" t="n">
        <v>43245</v>
      </c>
      <c r="B562" s="8" t="s">
        <v>626</v>
      </c>
      <c r="D562" s="92" t="n">
        <v>0.697916666666667</v>
      </c>
      <c r="E562" s="92" t="n">
        <v>0.697916666666667</v>
      </c>
      <c r="F562" s="55" t="s">
        <v>1225</v>
      </c>
      <c r="G562" s="55" t="s">
        <v>1225</v>
      </c>
      <c r="H562" s="57" t="n">
        <v>338000</v>
      </c>
    </row>
    <row r="563" customFormat="false" ht="15.75" hidden="false" customHeight="false" outlineLevel="0" collapsed="false">
      <c r="A563" s="104" t="n">
        <v>43248</v>
      </c>
      <c r="B563" s="8" t="s">
        <v>626</v>
      </c>
      <c r="D563" s="92" t="n">
        <v>0.697916666666667</v>
      </c>
      <c r="E563" s="92" t="n">
        <v>0.697916666666667</v>
      </c>
      <c r="F563" s="55" t="s">
        <v>1225</v>
      </c>
      <c r="G563" s="55" t="s">
        <v>1225</v>
      </c>
      <c r="H563" s="57" t="n">
        <v>175000</v>
      </c>
    </row>
    <row r="564" customFormat="false" ht="15.75" hidden="false" customHeight="false" outlineLevel="0" collapsed="false">
      <c r="A564" s="104" t="n">
        <v>43249</v>
      </c>
      <c r="B564" s="8" t="s">
        <v>626</v>
      </c>
      <c r="D564" s="92" t="n">
        <v>0.697916666666667</v>
      </c>
      <c r="E564" s="92" t="n">
        <v>0.697916666666667</v>
      </c>
      <c r="F564" s="55" t="s">
        <v>1225</v>
      </c>
      <c r="G564" s="55" t="s">
        <v>1225</v>
      </c>
      <c r="H564" s="57" t="n">
        <v>463000</v>
      </c>
    </row>
    <row r="565" customFormat="false" ht="15.75" hidden="false" customHeight="false" outlineLevel="0" collapsed="false">
      <c r="A565" s="104" t="n">
        <v>43250</v>
      </c>
      <c r="B565" s="8" t="s">
        <v>626</v>
      </c>
      <c r="D565" s="92" t="n">
        <v>0.697916666666667</v>
      </c>
      <c r="E565" s="92" t="n">
        <v>0.697916666666667</v>
      </c>
      <c r="F565" s="55" t="s">
        <v>1225</v>
      </c>
      <c r="G565" s="55" t="s">
        <v>1225</v>
      </c>
      <c r="H565" s="57" t="n">
        <v>436000</v>
      </c>
    </row>
    <row r="566" customFormat="false" ht="15.75" hidden="false" customHeight="false" outlineLevel="0" collapsed="false">
      <c r="A566" s="104" t="n">
        <v>43251</v>
      </c>
      <c r="B566" s="8" t="s">
        <v>626</v>
      </c>
      <c r="D566" s="92" t="n">
        <v>0.697916666666667</v>
      </c>
      <c r="E566" s="92" t="n">
        <v>0.697916666666667</v>
      </c>
      <c r="F566" s="55" t="s">
        <v>1225</v>
      </c>
      <c r="G566" s="55" t="s">
        <v>1225</v>
      </c>
      <c r="H566" s="57" t="n">
        <v>334000</v>
      </c>
    </row>
    <row r="567" customFormat="false" ht="15.75" hidden="false" customHeight="false" outlineLevel="0" collapsed="false">
      <c r="A567" s="104" t="n">
        <v>43252</v>
      </c>
      <c r="B567" s="8" t="s">
        <v>626</v>
      </c>
      <c r="D567" s="92" t="n">
        <v>0.697916666666667</v>
      </c>
      <c r="E567" s="92" t="n">
        <v>0.697916666666667</v>
      </c>
      <c r="F567" s="55" t="s">
        <v>1225</v>
      </c>
      <c r="G567" s="55" t="s">
        <v>1225</v>
      </c>
      <c r="H567" s="57" t="n">
        <v>392000</v>
      </c>
    </row>
    <row r="568" customFormat="false" ht="15.75" hidden="false" customHeight="false" outlineLevel="0" collapsed="false">
      <c r="A568" s="104" t="n">
        <v>43255</v>
      </c>
      <c r="B568" s="8" t="s">
        <v>626</v>
      </c>
      <c r="D568" s="92" t="n">
        <v>0.697916666666667</v>
      </c>
      <c r="E568" s="92" t="n">
        <v>0.697916666666667</v>
      </c>
      <c r="F568" s="55" t="s">
        <v>1224</v>
      </c>
      <c r="G568" s="55" t="s">
        <v>1224</v>
      </c>
      <c r="H568" s="57" t="n">
        <v>333000</v>
      </c>
    </row>
    <row r="569" customFormat="false" ht="15.75" hidden="false" customHeight="false" outlineLevel="0" collapsed="false">
      <c r="A569" s="104" t="n">
        <v>43256</v>
      </c>
      <c r="B569" s="8" t="s">
        <v>626</v>
      </c>
      <c r="D569" s="92" t="n">
        <v>0.697916666666667</v>
      </c>
      <c r="E569" s="92" t="n">
        <v>0.697916666666667</v>
      </c>
      <c r="F569" s="55" t="s">
        <v>1224</v>
      </c>
      <c r="G569" s="55" t="s">
        <v>1224</v>
      </c>
      <c r="H569" s="57" t="n">
        <v>309000</v>
      </c>
    </row>
    <row r="570" customFormat="false" ht="15.75" hidden="false" customHeight="false" outlineLevel="0" collapsed="false">
      <c r="A570" s="104" t="n">
        <v>43257</v>
      </c>
      <c r="B570" s="8" t="s">
        <v>626</v>
      </c>
      <c r="D570" s="92" t="n">
        <v>0.697916666666667</v>
      </c>
      <c r="E570" s="92" t="n">
        <v>0.697916666666667</v>
      </c>
      <c r="F570" s="55" t="s">
        <v>1224</v>
      </c>
      <c r="G570" s="55" t="s">
        <v>1224</v>
      </c>
      <c r="H570" s="57" t="n">
        <v>328000</v>
      </c>
    </row>
    <row r="571" customFormat="false" ht="15.75" hidden="false" customHeight="false" outlineLevel="0" collapsed="false">
      <c r="A571" s="104" t="n">
        <v>43258</v>
      </c>
      <c r="B571" s="8" t="s">
        <v>626</v>
      </c>
      <c r="D571" s="92" t="n">
        <v>0.697916666666667</v>
      </c>
      <c r="E571" s="92" t="n">
        <v>0.697916666666667</v>
      </c>
      <c r="F571" s="55" t="s">
        <v>1224</v>
      </c>
      <c r="G571" s="55" t="s">
        <v>1224</v>
      </c>
      <c r="H571" s="57" t="n">
        <v>480000</v>
      </c>
    </row>
    <row r="572" customFormat="false" ht="15.75" hidden="false" customHeight="false" outlineLevel="0" collapsed="false">
      <c r="A572" s="104" t="n">
        <v>43259</v>
      </c>
      <c r="B572" s="8" t="s">
        <v>626</v>
      </c>
      <c r="D572" s="92" t="n">
        <v>0.697916666666667</v>
      </c>
      <c r="E572" s="92" t="n">
        <v>0.697916666666667</v>
      </c>
      <c r="F572" s="55" t="s">
        <v>1225</v>
      </c>
      <c r="G572" s="55" t="s">
        <v>1225</v>
      </c>
      <c r="H572" s="57" t="n">
        <v>210000</v>
      </c>
    </row>
    <row r="573" customFormat="false" ht="15.75" hidden="false" customHeight="false" outlineLevel="0" collapsed="false">
      <c r="A573" s="104" t="n">
        <v>43262</v>
      </c>
      <c r="B573" s="8" t="s">
        <v>626</v>
      </c>
      <c r="D573" s="92" t="n">
        <v>0.697916666666667</v>
      </c>
      <c r="E573" s="92" t="n">
        <v>0.697916666666667</v>
      </c>
      <c r="F573" s="55" t="s">
        <v>1224</v>
      </c>
      <c r="G573" s="55" t="s">
        <v>1224</v>
      </c>
      <c r="H573" s="57" t="n">
        <v>256000</v>
      </c>
    </row>
    <row r="574" customFormat="false" ht="15.75" hidden="false" customHeight="false" outlineLevel="0" collapsed="false">
      <c r="A574" s="104" t="n">
        <v>43263</v>
      </c>
      <c r="B574" s="8" t="s">
        <v>626</v>
      </c>
      <c r="D574" s="92" t="n">
        <v>0.697916666666667</v>
      </c>
      <c r="E574" s="92" t="n">
        <v>0.697916666666667</v>
      </c>
      <c r="F574" s="55" t="s">
        <v>1224</v>
      </c>
      <c r="G574" s="55" t="s">
        <v>1224</v>
      </c>
      <c r="H574" s="57" t="n">
        <v>139000</v>
      </c>
    </row>
    <row r="575" customFormat="false" ht="15.75" hidden="false" customHeight="false" outlineLevel="0" collapsed="false">
      <c r="A575" s="104" t="n">
        <v>43264</v>
      </c>
      <c r="B575" s="8" t="s">
        <v>626</v>
      </c>
      <c r="D575" s="92" t="n">
        <v>0.697916666666667</v>
      </c>
      <c r="E575" s="92" t="n">
        <v>0.697916666666667</v>
      </c>
      <c r="F575" s="55" t="s">
        <v>1224</v>
      </c>
      <c r="G575" s="55" t="s">
        <v>1224</v>
      </c>
      <c r="H575" s="57" t="n">
        <v>301000</v>
      </c>
    </row>
    <row r="576" customFormat="false" ht="15.75" hidden="false" customHeight="false" outlineLevel="0" collapsed="false">
      <c r="A576" s="104" t="n">
        <v>43265</v>
      </c>
      <c r="B576" s="8" t="s">
        <v>626</v>
      </c>
      <c r="D576" s="92" t="n">
        <v>0.697916666666667</v>
      </c>
      <c r="E576" s="92" t="n">
        <v>0.697916666666667</v>
      </c>
      <c r="F576" s="55" t="s">
        <v>1224</v>
      </c>
      <c r="G576" s="55" t="s">
        <v>1224</v>
      </c>
      <c r="H576" s="57" t="n">
        <v>1009000</v>
      </c>
    </row>
    <row r="577" customFormat="false" ht="15.75" hidden="false" customHeight="false" outlineLevel="0" collapsed="false">
      <c r="A577" s="104" t="n">
        <v>43266</v>
      </c>
      <c r="B577" s="8" t="s">
        <v>626</v>
      </c>
      <c r="D577" s="92" t="n">
        <v>0.697916666666667</v>
      </c>
      <c r="E577" s="92" t="n">
        <v>0.697916666666667</v>
      </c>
      <c r="F577" s="55" t="s">
        <v>1224</v>
      </c>
      <c r="G577" s="55" t="s">
        <v>1224</v>
      </c>
      <c r="H577" s="57" t="n">
        <v>945000</v>
      </c>
    </row>
    <row r="578" customFormat="false" ht="15.75" hidden="false" customHeight="false" outlineLevel="0" collapsed="false">
      <c r="A578" s="104" t="n">
        <v>43269</v>
      </c>
      <c r="B578" s="8" t="s">
        <v>626</v>
      </c>
      <c r="D578" s="92" t="n">
        <v>0.697916666666667</v>
      </c>
      <c r="E578" s="92" t="n">
        <v>0.697916666666667</v>
      </c>
      <c r="F578" s="55" t="s">
        <v>1225</v>
      </c>
      <c r="G578" s="55" t="s">
        <v>1225</v>
      </c>
      <c r="H578" s="57" t="n">
        <v>999000</v>
      </c>
    </row>
    <row r="579" customFormat="false" ht="15.75" hidden="false" customHeight="false" outlineLevel="0" collapsed="false">
      <c r="A579" s="104" t="n">
        <v>43270</v>
      </c>
      <c r="B579" s="8" t="s">
        <v>626</v>
      </c>
      <c r="D579" s="92" t="n">
        <v>0.697916666666667</v>
      </c>
      <c r="E579" s="92" t="n">
        <v>0.697916666666667</v>
      </c>
      <c r="F579" s="55" t="s">
        <v>1225</v>
      </c>
      <c r="G579" s="55" t="s">
        <v>1225</v>
      </c>
      <c r="H579" s="57" t="n">
        <v>365000</v>
      </c>
    </row>
    <row r="580" customFormat="false" ht="15.75" hidden="false" customHeight="false" outlineLevel="0" collapsed="false">
      <c r="A580" s="104" t="n">
        <v>43271</v>
      </c>
      <c r="B580" s="8" t="s">
        <v>626</v>
      </c>
      <c r="D580" s="92" t="n">
        <v>0.697916666666667</v>
      </c>
      <c r="E580" s="92" t="n">
        <v>0.697916666666667</v>
      </c>
      <c r="F580" s="55" t="s">
        <v>1225</v>
      </c>
      <c r="G580" s="55" t="s">
        <v>1225</v>
      </c>
      <c r="H580" s="57" t="n">
        <v>802000</v>
      </c>
    </row>
    <row r="581" customFormat="false" ht="15.75" hidden="false" customHeight="false" outlineLevel="0" collapsed="false">
      <c r="A581" s="104" t="n">
        <v>43272</v>
      </c>
      <c r="B581" s="8" t="s">
        <v>626</v>
      </c>
      <c r="D581" s="92" t="n">
        <v>0.697916666666667</v>
      </c>
      <c r="E581" s="92" t="n">
        <v>0.697916666666667</v>
      </c>
      <c r="F581" s="55" t="s">
        <v>1225</v>
      </c>
      <c r="G581" s="55" t="s">
        <v>1225</v>
      </c>
      <c r="H581" s="57" t="n">
        <v>183000</v>
      </c>
    </row>
    <row r="582" customFormat="false" ht="15.75" hidden="false" customHeight="false" outlineLevel="0" collapsed="false">
      <c r="A582" s="104" t="n">
        <v>43273</v>
      </c>
      <c r="B582" s="8" t="s">
        <v>626</v>
      </c>
      <c r="D582" s="92" t="n">
        <v>0.697916666666667</v>
      </c>
      <c r="E582" s="92" t="n">
        <v>0.697916666666667</v>
      </c>
      <c r="F582" s="55" t="s">
        <v>1225</v>
      </c>
      <c r="G582" s="55" t="s">
        <v>1225</v>
      </c>
      <c r="H582" s="57" t="n">
        <v>476000</v>
      </c>
    </row>
    <row r="583" customFormat="false" ht="15.75" hidden="false" customHeight="false" outlineLevel="0" collapsed="false">
      <c r="A583" s="104" t="n">
        <v>43276</v>
      </c>
      <c r="B583" s="8" t="s">
        <v>626</v>
      </c>
      <c r="D583" s="92" t="n">
        <v>0.697916666666667</v>
      </c>
      <c r="E583" s="92" t="n">
        <v>0.697916666666667</v>
      </c>
      <c r="F583" s="55" t="s">
        <v>1225</v>
      </c>
      <c r="G583" s="55" t="s">
        <v>1225</v>
      </c>
      <c r="H583" s="57" t="n">
        <v>313000</v>
      </c>
    </row>
    <row r="584" customFormat="false" ht="15.75" hidden="false" customHeight="false" outlineLevel="0" collapsed="false">
      <c r="A584" s="104" t="n">
        <v>43277</v>
      </c>
      <c r="B584" s="8" t="s">
        <v>626</v>
      </c>
      <c r="D584" s="92" t="n">
        <v>0.697916666666667</v>
      </c>
      <c r="E584" s="92" t="n">
        <v>0.697916666666667</v>
      </c>
      <c r="F584" s="55" t="s">
        <v>1224</v>
      </c>
      <c r="G584" s="55" t="s">
        <v>1224</v>
      </c>
      <c r="H584" s="106" t="s">
        <v>81</v>
      </c>
    </row>
    <row r="585" customFormat="false" ht="15.75" hidden="false" customHeight="false" outlineLevel="0" collapsed="false">
      <c r="A585" s="104" t="n">
        <v>43278</v>
      </c>
      <c r="B585" s="8" t="s">
        <v>626</v>
      </c>
      <c r="D585" s="92" t="n">
        <v>0.697916666666667</v>
      </c>
      <c r="E585" s="92" t="n">
        <v>0.697916666666667</v>
      </c>
      <c r="F585" s="55" t="s">
        <v>1224</v>
      </c>
      <c r="G585" s="55" t="s">
        <v>1224</v>
      </c>
      <c r="H585" s="57" t="n">
        <v>274000</v>
      </c>
    </row>
    <row r="586" customFormat="false" ht="15.75" hidden="false" customHeight="false" outlineLevel="0" collapsed="false">
      <c r="A586" s="104" t="n">
        <v>43279</v>
      </c>
      <c r="B586" s="8" t="s">
        <v>626</v>
      </c>
      <c r="D586" s="92" t="n">
        <v>0.697916666666667</v>
      </c>
      <c r="E586" s="92" t="n">
        <v>0.697916666666667</v>
      </c>
      <c r="F586" s="55" t="s">
        <v>1224</v>
      </c>
      <c r="G586" s="55" t="s">
        <v>1224</v>
      </c>
      <c r="H586" s="57" t="n">
        <v>410000</v>
      </c>
    </row>
    <row r="587" customFormat="false" ht="15.75" hidden="false" customHeight="false" outlineLevel="0" collapsed="false">
      <c r="A587" s="104" t="n">
        <v>43280</v>
      </c>
      <c r="B587" s="8" t="s">
        <v>626</v>
      </c>
      <c r="D587" s="92" t="n">
        <v>0.697916666666667</v>
      </c>
      <c r="E587" s="92" t="n">
        <v>0.697916666666667</v>
      </c>
      <c r="F587" s="55" t="s">
        <v>1224</v>
      </c>
      <c r="G587" s="55" t="s">
        <v>1224</v>
      </c>
      <c r="H587" s="57" t="n">
        <v>13000</v>
      </c>
    </row>
    <row r="588" customFormat="false" ht="15.75" hidden="false" customHeight="false" outlineLevel="0" collapsed="false">
      <c r="A588" s="104" t="n">
        <v>43283</v>
      </c>
      <c r="B588" s="8" t="s">
        <v>626</v>
      </c>
      <c r="D588" s="92" t="n">
        <v>0.697916666666667</v>
      </c>
      <c r="E588" s="92" t="n">
        <v>0.697916666666667</v>
      </c>
      <c r="F588" s="55" t="s">
        <v>1224</v>
      </c>
      <c r="G588" s="55" t="s">
        <v>1224</v>
      </c>
      <c r="H588" s="57" t="n">
        <v>602000</v>
      </c>
    </row>
    <row r="589" customFormat="false" ht="15.75" hidden="false" customHeight="false" outlineLevel="0" collapsed="false">
      <c r="A589" s="104" t="n">
        <v>43284</v>
      </c>
      <c r="B589" s="8" t="s">
        <v>626</v>
      </c>
      <c r="D589" s="92" t="n">
        <v>0.697916666666667</v>
      </c>
      <c r="E589" s="92" t="n">
        <v>0.697916666666667</v>
      </c>
      <c r="F589" s="55" t="s">
        <v>1224</v>
      </c>
      <c r="G589" s="55" t="s">
        <v>1224</v>
      </c>
      <c r="H589" s="57" t="n">
        <v>488000</v>
      </c>
    </row>
    <row r="590" customFormat="false" ht="15.75" hidden="false" customHeight="false" outlineLevel="0" collapsed="false">
      <c r="A590" s="104" t="n">
        <v>43285</v>
      </c>
      <c r="B590" s="8" t="s">
        <v>626</v>
      </c>
      <c r="D590" s="92" t="n">
        <v>0.697916666666667</v>
      </c>
      <c r="E590" s="92" t="n">
        <v>0.697916666666667</v>
      </c>
      <c r="F590" s="55" t="s">
        <v>1224</v>
      </c>
      <c r="G590" s="55" t="s">
        <v>1224</v>
      </c>
      <c r="H590" s="57" t="n">
        <v>263000</v>
      </c>
    </row>
    <row r="591" customFormat="false" ht="15.75" hidden="false" customHeight="false" outlineLevel="0" collapsed="false">
      <c r="A591" s="104" t="n">
        <v>43286</v>
      </c>
      <c r="B591" s="8" t="s">
        <v>626</v>
      </c>
      <c r="D591" s="92" t="n">
        <v>0.697916666666667</v>
      </c>
      <c r="E591" s="92" t="n">
        <v>0.697916666666667</v>
      </c>
      <c r="F591" s="55" t="s">
        <v>1224</v>
      </c>
      <c r="G591" s="55" t="s">
        <v>1224</v>
      </c>
      <c r="H591" s="57" t="n">
        <v>562000</v>
      </c>
    </row>
    <row r="592" customFormat="false" ht="15.75" hidden="false" customHeight="false" outlineLevel="0" collapsed="false">
      <c r="A592" s="104" t="n">
        <v>43287</v>
      </c>
      <c r="B592" s="8" t="s">
        <v>626</v>
      </c>
      <c r="D592" s="92" t="n">
        <v>0.697916666666667</v>
      </c>
      <c r="E592" s="92" t="n">
        <v>0.697916666666667</v>
      </c>
      <c r="F592" s="55" t="s">
        <v>1224</v>
      </c>
      <c r="G592" s="55" t="s">
        <v>1224</v>
      </c>
      <c r="H592" s="57" t="n">
        <v>819000</v>
      </c>
    </row>
    <row r="593" customFormat="false" ht="15.75" hidden="false" customHeight="false" outlineLevel="0" collapsed="false">
      <c r="A593" s="104" t="n">
        <v>43290</v>
      </c>
      <c r="B593" s="8" t="s">
        <v>626</v>
      </c>
      <c r="D593" s="92" t="n">
        <v>0.697916666666667</v>
      </c>
      <c r="E593" s="92" t="n">
        <v>0.697916666666667</v>
      </c>
      <c r="F593" s="55" t="s">
        <v>1224</v>
      </c>
      <c r="G593" s="55" t="s">
        <v>1224</v>
      </c>
      <c r="H593" s="57" t="n">
        <v>96000</v>
      </c>
    </row>
    <row r="594" customFormat="false" ht="15.75" hidden="false" customHeight="false" outlineLevel="0" collapsed="false">
      <c r="A594" s="104" t="n">
        <v>43291</v>
      </c>
      <c r="B594" s="8" t="s">
        <v>626</v>
      </c>
      <c r="D594" s="92" t="n">
        <v>0.697916666666667</v>
      </c>
      <c r="E594" s="92" t="n">
        <v>0.697916666666667</v>
      </c>
      <c r="F594" s="55" t="s">
        <v>1224</v>
      </c>
      <c r="G594" s="55" t="s">
        <v>1224</v>
      </c>
      <c r="H594" s="57" t="n">
        <v>931000</v>
      </c>
    </row>
    <row r="595" customFormat="false" ht="15.75" hidden="false" customHeight="false" outlineLevel="0" collapsed="false">
      <c r="A595" s="104" t="n">
        <v>43292</v>
      </c>
      <c r="B595" s="8" t="s">
        <v>626</v>
      </c>
      <c r="D595" s="92" t="n">
        <v>0.697916666666667</v>
      </c>
      <c r="E595" s="92" t="n">
        <v>0.697916666666667</v>
      </c>
      <c r="F595" s="55" t="s">
        <v>1224</v>
      </c>
      <c r="G595" s="55" t="s">
        <v>1224</v>
      </c>
      <c r="H595" s="57" t="n">
        <v>221000</v>
      </c>
    </row>
    <row r="596" customFormat="false" ht="15.75" hidden="false" customHeight="false" outlineLevel="0" collapsed="false">
      <c r="A596" s="104" t="n">
        <v>43293</v>
      </c>
      <c r="B596" s="8" t="s">
        <v>626</v>
      </c>
      <c r="D596" s="92" t="n">
        <v>0.697916666666667</v>
      </c>
      <c r="E596" s="92" t="n">
        <v>0.697916666666667</v>
      </c>
      <c r="F596" s="55" t="s">
        <v>1224</v>
      </c>
      <c r="G596" s="55" t="s">
        <v>1224</v>
      </c>
      <c r="H596" s="57" t="n">
        <v>218000</v>
      </c>
    </row>
    <row r="597" customFormat="false" ht="15.75" hidden="false" customHeight="false" outlineLevel="0" collapsed="false">
      <c r="A597" s="104" t="n">
        <v>43294</v>
      </c>
      <c r="B597" s="8" t="s">
        <v>626</v>
      </c>
      <c r="D597" s="92" t="n">
        <v>0.697916666666667</v>
      </c>
      <c r="E597" s="92" t="n">
        <v>0.697916666666667</v>
      </c>
      <c r="F597" s="55" t="s">
        <v>1224</v>
      </c>
      <c r="G597" s="55" t="s">
        <v>1224</v>
      </c>
      <c r="H597" s="57" t="n">
        <v>305000</v>
      </c>
    </row>
    <row r="598" customFormat="false" ht="15.75" hidden="false" customHeight="false" outlineLevel="0" collapsed="false">
      <c r="A598" s="104" t="n">
        <v>43297</v>
      </c>
      <c r="B598" s="8" t="s">
        <v>626</v>
      </c>
      <c r="D598" s="92" t="n">
        <v>0.697916666666667</v>
      </c>
      <c r="E598" s="92" t="n">
        <v>0.697916666666667</v>
      </c>
      <c r="F598" s="55" t="s">
        <v>1224</v>
      </c>
      <c r="G598" s="55" t="s">
        <v>1224</v>
      </c>
      <c r="H598" s="57" t="n">
        <v>169000</v>
      </c>
    </row>
    <row r="599" customFormat="false" ht="15.75" hidden="false" customHeight="false" outlineLevel="0" collapsed="false">
      <c r="A599" s="104" t="n">
        <v>43298</v>
      </c>
      <c r="B599" s="8" t="s">
        <v>626</v>
      </c>
      <c r="D599" s="92" t="n">
        <v>0.697916666666667</v>
      </c>
      <c r="E599" s="92" t="n">
        <v>0.697916666666667</v>
      </c>
      <c r="F599" s="55" t="s">
        <v>1224</v>
      </c>
      <c r="G599" s="55" t="s">
        <v>1224</v>
      </c>
      <c r="H599" s="57" t="n">
        <v>129000</v>
      </c>
    </row>
    <row r="600" customFormat="false" ht="15.75" hidden="false" customHeight="false" outlineLevel="0" collapsed="false">
      <c r="A600" s="104" t="n">
        <v>43299</v>
      </c>
      <c r="B600" s="8" t="s">
        <v>626</v>
      </c>
      <c r="D600" s="92" t="n">
        <v>0.697916666666667</v>
      </c>
      <c r="E600" s="92" t="n">
        <v>0.697916666666667</v>
      </c>
      <c r="F600" s="55" t="s">
        <v>1224</v>
      </c>
      <c r="G600" s="55" t="s">
        <v>1224</v>
      </c>
      <c r="H600" s="57" t="n">
        <v>154000</v>
      </c>
    </row>
    <row r="601" customFormat="false" ht="15.75" hidden="false" customHeight="false" outlineLevel="0" collapsed="false">
      <c r="A601" s="104" t="n">
        <v>43300</v>
      </c>
      <c r="B601" s="8" t="s">
        <v>626</v>
      </c>
      <c r="D601" s="92" t="n">
        <v>0.697916666666667</v>
      </c>
      <c r="E601" s="92" t="n">
        <v>0.697916666666667</v>
      </c>
      <c r="F601" s="55" t="s">
        <v>1224</v>
      </c>
      <c r="G601" s="55" t="s">
        <v>1224</v>
      </c>
      <c r="H601" s="57" t="n">
        <v>114000</v>
      </c>
    </row>
    <row r="602" customFormat="false" ht="15.75" hidden="false" customHeight="false" outlineLevel="0" collapsed="false">
      <c r="A602" s="104" t="n">
        <v>43301</v>
      </c>
      <c r="B602" s="8" t="s">
        <v>626</v>
      </c>
      <c r="D602" s="92" t="n">
        <v>0.697916666666667</v>
      </c>
      <c r="E602" s="92" t="n">
        <v>0.697916666666667</v>
      </c>
      <c r="F602" s="55" t="s">
        <v>1224</v>
      </c>
      <c r="G602" s="55" t="s">
        <v>1224</v>
      </c>
      <c r="H602" s="57" t="n">
        <v>582000</v>
      </c>
    </row>
    <row r="603" customFormat="false" ht="15.75" hidden="false" customHeight="false" outlineLevel="0" collapsed="false">
      <c r="A603" s="104" t="n">
        <v>43304</v>
      </c>
      <c r="B603" s="8" t="s">
        <v>626</v>
      </c>
      <c r="D603" s="92" t="n">
        <v>0.697916666666667</v>
      </c>
      <c r="E603" s="92" t="n">
        <v>0.697916666666667</v>
      </c>
      <c r="F603" s="55" t="s">
        <v>1224</v>
      </c>
      <c r="G603" s="55" t="s">
        <v>1224</v>
      </c>
      <c r="H603" s="57" t="n">
        <v>173000</v>
      </c>
    </row>
    <row r="604" customFormat="false" ht="15.75" hidden="false" customHeight="false" outlineLevel="0" collapsed="false">
      <c r="A604" s="104" t="n">
        <v>43305</v>
      </c>
      <c r="B604" s="8" t="s">
        <v>626</v>
      </c>
      <c r="D604" s="92" t="n">
        <v>0.697916666666667</v>
      </c>
      <c r="E604" s="92" t="n">
        <v>0.697916666666667</v>
      </c>
      <c r="F604" s="55" t="s">
        <v>1224</v>
      </c>
      <c r="G604" s="55" t="s">
        <v>1224</v>
      </c>
      <c r="H604" s="106" t="s">
        <v>821</v>
      </c>
    </row>
    <row r="605" customFormat="false" ht="15.75" hidden="false" customHeight="false" outlineLevel="0" collapsed="false">
      <c r="A605" s="104" t="n">
        <v>43306</v>
      </c>
      <c r="B605" s="8" t="s">
        <v>626</v>
      </c>
      <c r="D605" s="92" t="n">
        <v>0.697916666666667</v>
      </c>
      <c r="E605" s="92" t="n">
        <v>0.697916666666667</v>
      </c>
      <c r="F605" s="55" t="s">
        <v>1224</v>
      </c>
      <c r="G605" s="55" t="s">
        <v>1224</v>
      </c>
      <c r="H605" s="106" t="s">
        <v>821</v>
      </c>
    </row>
    <row r="606" customFormat="false" ht="15.75" hidden="false" customHeight="false" outlineLevel="0" collapsed="false">
      <c r="A606" s="104" t="n">
        <v>43307</v>
      </c>
      <c r="B606" s="8" t="s">
        <v>626</v>
      </c>
      <c r="D606" s="92" t="n">
        <v>0.697916666666667</v>
      </c>
      <c r="E606" s="92" t="n">
        <v>0.697916666666667</v>
      </c>
      <c r="F606" s="55" t="s">
        <v>1224</v>
      </c>
      <c r="G606" s="55" t="s">
        <v>1224</v>
      </c>
      <c r="H606" s="106" t="s">
        <v>821</v>
      </c>
    </row>
    <row r="607" customFormat="false" ht="15.75" hidden="false" customHeight="false" outlineLevel="0" collapsed="false">
      <c r="A607" s="104" t="n">
        <v>43308</v>
      </c>
      <c r="B607" s="8" t="s">
        <v>626</v>
      </c>
      <c r="D607" s="92" t="n">
        <v>0.697916666666667</v>
      </c>
      <c r="E607" s="92" t="n">
        <v>0.697916666666667</v>
      </c>
      <c r="F607" s="55" t="s">
        <v>1224</v>
      </c>
      <c r="G607" s="55" t="s">
        <v>1224</v>
      </c>
      <c r="H607" s="57" t="n">
        <v>465000</v>
      </c>
    </row>
    <row r="608" customFormat="false" ht="15.75" hidden="false" customHeight="false" outlineLevel="0" collapsed="false">
      <c r="A608" s="104" t="n">
        <v>43311</v>
      </c>
      <c r="B608" s="8" t="s">
        <v>626</v>
      </c>
      <c r="D608" s="92" t="n">
        <v>0.697916666666667</v>
      </c>
      <c r="E608" s="92" t="n">
        <v>0.697916666666667</v>
      </c>
      <c r="F608" s="55" t="s">
        <v>1224</v>
      </c>
      <c r="G608" s="55" t="s">
        <v>1224</v>
      </c>
      <c r="H608" s="57" t="n">
        <v>182000</v>
      </c>
    </row>
    <row r="609" customFormat="false" ht="15.75" hidden="false" customHeight="false" outlineLevel="0" collapsed="false">
      <c r="A609" s="104" t="n">
        <v>43312</v>
      </c>
      <c r="B609" s="8" t="s">
        <v>626</v>
      </c>
      <c r="D609" s="92" t="n">
        <v>0.697916666666667</v>
      </c>
      <c r="E609" s="92" t="n">
        <v>0.697916666666667</v>
      </c>
      <c r="F609" s="55" t="s">
        <v>1224</v>
      </c>
      <c r="G609" s="55" t="s">
        <v>1224</v>
      </c>
      <c r="H609" s="57" t="n">
        <v>361000</v>
      </c>
    </row>
    <row r="610" customFormat="false" ht="15.75" hidden="false" customHeight="false" outlineLevel="0" collapsed="false">
      <c r="A610" s="104" t="n">
        <v>43313</v>
      </c>
      <c r="B610" s="8" t="s">
        <v>626</v>
      </c>
      <c r="D610" s="92" t="n">
        <v>0.697916666666667</v>
      </c>
      <c r="E610" s="92" t="n">
        <v>0.697916666666667</v>
      </c>
      <c r="F610" s="55" t="s">
        <v>1224</v>
      </c>
      <c r="G610" s="55" t="s">
        <v>1224</v>
      </c>
      <c r="H610" s="57" t="n">
        <v>385000</v>
      </c>
    </row>
    <row r="611" customFormat="false" ht="15.75" hidden="false" customHeight="false" outlineLevel="0" collapsed="false">
      <c r="A611" s="104" t="n">
        <v>43314</v>
      </c>
      <c r="B611" s="8" t="s">
        <v>626</v>
      </c>
      <c r="D611" s="92" t="n">
        <v>0.697916666666667</v>
      </c>
      <c r="E611" s="92" t="n">
        <v>0.697916666666667</v>
      </c>
      <c r="F611" s="55" t="s">
        <v>1224</v>
      </c>
      <c r="G611" s="55" t="s">
        <v>1224</v>
      </c>
      <c r="H611" s="57" t="n">
        <v>490000</v>
      </c>
    </row>
    <row r="612" customFormat="false" ht="15.75" hidden="false" customHeight="false" outlineLevel="0" collapsed="false">
      <c r="A612" s="104" t="n">
        <v>43315</v>
      </c>
      <c r="B612" s="8" t="s">
        <v>626</v>
      </c>
      <c r="D612" s="92" t="n">
        <v>0.697916666666667</v>
      </c>
      <c r="E612" s="92" t="n">
        <v>0.697916666666667</v>
      </c>
      <c r="F612" s="55" t="s">
        <v>1224</v>
      </c>
      <c r="G612" s="55" t="s">
        <v>1224</v>
      </c>
      <c r="H612" s="57" t="n">
        <v>320000</v>
      </c>
    </row>
    <row r="613" customFormat="false" ht="15.75" hidden="false" customHeight="false" outlineLevel="0" collapsed="false">
      <c r="A613" s="242" t="n">
        <v>43325</v>
      </c>
      <c r="B613" s="240" t="s">
        <v>626</v>
      </c>
      <c r="D613" s="92" t="n">
        <v>0.697916666666667</v>
      </c>
      <c r="E613" s="92" t="n">
        <v>0.697916666666667</v>
      </c>
      <c r="F613" s="55" t="s">
        <v>1224</v>
      </c>
      <c r="G613" s="55" t="s">
        <v>1224</v>
      </c>
      <c r="H613" s="57" t="n">
        <v>490000</v>
      </c>
    </row>
    <row r="614" customFormat="false" ht="15.75" hidden="false" customHeight="false" outlineLevel="0" collapsed="false">
      <c r="A614" s="242" t="n">
        <v>43326</v>
      </c>
      <c r="B614" s="240" t="s">
        <v>626</v>
      </c>
      <c r="D614" s="92" t="n">
        <v>0.697916666666667</v>
      </c>
      <c r="E614" s="92" t="n">
        <v>0.697916666666667</v>
      </c>
      <c r="F614" s="55" t="s">
        <v>1224</v>
      </c>
      <c r="G614" s="55" t="s">
        <v>1224</v>
      </c>
      <c r="H614" s="57" t="n">
        <v>105000</v>
      </c>
    </row>
    <row r="615" customFormat="false" ht="15.75" hidden="false" customHeight="false" outlineLevel="0" collapsed="false">
      <c r="A615" s="242" t="n">
        <v>43327</v>
      </c>
      <c r="B615" s="240" t="s">
        <v>626</v>
      </c>
      <c r="D615" s="92" t="n">
        <v>0.697916666666667</v>
      </c>
      <c r="E615" s="92" t="n">
        <v>0.697916666666667</v>
      </c>
      <c r="F615" s="55" t="s">
        <v>1224</v>
      </c>
      <c r="G615" s="55" t="s">
        <v>1224</v>
      </c>
      <c r="H615" s="57" t="n">
        <v>363000</v>
      </c>
    </row>
    <row r="616" customFormat="false" ht="15.75" hidden="false" customHeight="false" outlineLevel="0" collapsed="false">
      <c r="A616" s="242" t="n">
        <v>43328</v>
      </c>
      <c r="B616" s="240" t="s">
        <v>626</v>
      </c>
      <c r="D616" s="92" t="n">
        <v>0.697916666666667</v>
      </c>
      <c r="E616" s="92" t="n">
        <v>0.697916666666667</v>
      </c>
      <c r="F616" s="55" t="s">
        <v>1224</v>
      </c>
      <c r="G616" s="55" t="s">
        <v>1224</v>
      </c>
      <c r="H616" s="57" t="n">
        <v>166000</v>
      </c>
    </row>
    <row r="617" customFormat="false" ht="15.75" hidden="false" customHeight="false" outlineLevel="0" collapsed="false">
      <c r="A617" s="242" t="n">
        <v>43329</v>
      </c>
      <c r="B617" s="240" t="s">
        <v>626</v>
      </c>
      <c r="D617" s="92" t="n">
        <v>0.697916666666667</v>
      </c>
      <c r="E617" s="92" t="n">
        <v>0.697916666666667</v>
      </c>
      <c r="F617" s="55" t="s">
        <v>1224</v>
      </c>
      <c r="G617" s="55" t="s">
        <v>1224</v>
      </c>
      <c r="H617" s="57" t="n">
        <v>503000</v>
      </c>
    </row>
    <row r="618" customFormat="false" ht="15.75" hidden="false" customHeight="false" outlineLevel="0" collapsed="false">
      <c r="A618" s="242" t="n">
        <v>43332</v>
      </c>
      <c r="B618" s="240" t="s">
        <v>626</v>
      </c>
      <c r="D618" s="92" t="n">
        <v>0.697916666666667</v>
      </c>
      <c r="E618" s="92" t="n">
        <v>0.697916666666667</v>
      </c>
      <c r="F618" s="55" t="s">
        <v>1224</v>
      </c>
      <c r="G618" s="55" t="s">
        <v>1224</v>
      </c>
      <c r="H618" s="57" t="n">
        <v>431000</v>
      </c>
    </row>
    <row r="619" customFormat="false" ht="15.75" hidden="false" customHeight="false" outlineLevel="0" collapsed="false">
      <c r="A619" s="242" t="n">
        <v>43333</v>
      </c>
      <c r="B619" s="240" t="s">
        <v>626</v>
      </c>
      <c r="D619" s="92" t="n">
        <v>0.697916666666667</v>
      </c>
      <c r="E619" s="92" t="n">
        <v>0.697916666666667</v>
      </c>
      <c r="F619" s="55" t="s">
        <v>1224</v>
      </c>
      <c r="G619" s="55" t="s">
        <v>1224</v>
      </c>
      <c r="H619" s="57" t="n">
        <v>723000</v>
      </c>
    </row>
    <row r="620" customFormat="false" ht="15.75" hidden="false" customHeight="false" outlineLevel="0" collapsed="false">
      <c r="A620" s="242" t="n">
        <v>43334</v>
      </c>
      <c r="B620" s="240" t="s">
        <v>626</v>
      </c>
      <c r="D620" s="92" t="n">
        <v>0.697916666666667</v>
      </c>
      <c r="E620" s="92" t="n">
        <v>0.697916666666667</v>
      </c>
      <c r="F620" s="55" t="s">
        <v>1224</v>
      </c>
      <c r="G620" s="55" t="s">
        <v>1224</v>
      </c>
      <c r="H620" s="57" t="n">
        <v>272000</v>
      </c>
    </row>
    <row r="621" customFormat="false" ht="15.75" hidden="false" customHeight="false" outlineLevel="0" collapsed="false">
      <c r="A621" s="242" t="n">
        <v>43335</v>
      </c>
      <c r="B621" s="240" t="s">
        <v>626</v>
      </c>
      <c r="D621" s="92" t="n">
        <v>0.697916666666667</v>
      </c>
      <c r="E621" s="92" t="n">
        <v>0.697916666666667</v>
      </c>
      <c r="F621" s="55" t="s">
        <v>1224</v>
      </c>
      <c r="G621" s="55" t="s">
        <v>1224</v>
      </c>
      <c r="H621" s="57" t="n">
        <v>314000</v>
      </c>
    </row>
    <row r="622" customFormat="false" ht="15.75" hidden="false" customHeight="false" outlineLevel="0" collapsed="false">
      <c r="A622" s="242" t="n">
        <v>43336</v>
      </c>
      <c r="B622" s="240" t="s">
        <v>626</v>
      </c>
      <c r="D622" s="92" t="n">
        <v>0.697916666666667</v>
      </c>
      <c r="E622" s="92" t="n">
        <v>0.697916666666667</v>
      </c>
      <c r="F622" s="55" t="s">
        <v>1224</v>
      </c>
      <c r="G622" s="55" t="s">
        <v>1224</v>
      </c>
      <c r="H622" s="57" t="n">
        <v>535000</v>
      </c>
    </row>
    <row r="623" customFormat="false" ht="15.75" hidden="false" customHeight="false" outlineLevel="0" collapsed="false">
      <c r="A623" s="242" t="n">
        <v>43339</v>
      </c>
      <c r="B623" s="240" t="s">
        <v>626</v>
      </c>
      <c r="D623" s="92" t="n">
        <v>0.697916666666667</v>
      </c>
      <c r="E623" s="92" t="n">
        <v>0.697916666666667</v>
      </c>
      <c r="F623" s="55" t="s">
        <v>1224</v>
      </c>
      <c r="G623" s="55" t="s">
        <v>1224</v>
      </c>
      <c r="H623" s="57" t="n">
        <v>303000</v>
      </c>
    </row>
    <row r="624" customFormat="false" ht="15.75" hidden="false" customHeight="false" outlineLevel="0" collapsed="false">
      <c r="A624" s="242" t="n">
        <v>43340</v>
      </c>
      <c r="B624" s="240" t="s">
        <v>626</v>
      </c>
      <c r="D624" s="92" t="n">
        <v>0.697916666666667</v>
      </c>
      <c r="E624" s="92" t="n">
        <v>0.697916666666667</v>
      </c>
      <c r="F624" s="55" t="s">
        <v>1224</v>
      </c>
      <c r="G624" s="55" t="s">
        <v>1224</v>
      </c>
      <c r="H624" s="57" t="n">
        <v>737000</v>
      </c>
    </row>
    <row r="625" customFormat="false" ht="15.75" hidden="false" customHeight="false" outlineLevel="0" collapsed="false">
      <c r="A625" s="242" t="n">
        <v>43341</v>
      </c>
      <c r="B625" s="240" t="s">
        <v>626</v>
      </c>
      <c r="D625" s="92" t="n">
        <v>0.697916666666667</v>
      </c>
      <c r="E625" s="92" t="n">
        <v>0.697916666666667</v>
      </c>
      <c r="F625" s="55" t="s">
        <v>1224</v>
      </c>
      <c r="G625" s="55" t="s">
        <v>1224</v>
      </c>
      <c r="H625" s="57" t="n">
        <v>237000</v>
      </c>
    </row>
    <row r="626" customFormat="false" ht="15.75" hidden="false" customHeight="false" outlineLevel="0" collapsed="false">
      <c r="A626" s="242" t="n">
        <v>43342</v>
      </c>
      <c r="B626" s="240" t="s">
        <v>626</v>
      </c>
      <c r="D626" s="92" t="n">
        <v>0.697916666666667</v>
      </c>
      <c r="E626" s="92" t="n">
        <v>0.697916666666667</v>
      </c>
      <c r="F626" s="55" t="s">
        <v>1224</v>
      </c>
      <c r="G626" s="55" t="s">
        <v>1224</v>
      </c>
      <c r="H626" s="57" t="n">
        <v>412000</v>
      </c>
    </row>
    <row r="627" customFormat="false" ht="15.75" hidden="false" customHeight="false" outlineLevel="0" collapsed="false">
      <c r="A627" s="242" t="n">
        <v>43343</v>
      </c>
      <c r="B627" s="240" t="s">
        <v>626</v>
      </c>
      <c r="D627" s="92" t="n">
        <v>0.697916666666667</v>
      </c>
      <c r="E627" s="92" t="n">
        <v>0.697916666666667</v>
      </c>
      <c r="F627" s="55" t="s">
        <v>1224</v>
      </c>
      <c r="G627" s="55" t="s">
        <v>1224</v>
      </c>
      <c r="H627" s="57" t="n">
        <v>412000</v>
      </c>
    </row>
    <row r="628" customFormat="false" ht="15.75" hidden="false" customHeight="false" outlineLevel="0" collapsed="false">
      <c r="A628" s="242" t="n">
        <v>43346</v>
      </c>
      <c r="B628" s="240" t="s">
        <v>626</v>
      </c>
      <c r="D628" s="92" t="n">
        <v>0.697916666666667</v>
      </c>
      <c r="E628" s="92" t="n">
        <v>0.697916666666667</v>
      </c>
      <c r="F628" s="55" t="s">
        <v>1226</v>
      </c>
      <c r="G628" s="55" t="s">
        <v>1226</v>
      </c>
      <c r="H628" s="57" t="n">
        <v>520000</v>
      </c>
    </row>
    <row r="629" customFormat="false" ht="15.75" hidden="false" customHeight="false" outlineLevel="0" collapsed="false">
      <c r="A629" s="242" t="n">
        <v>43347</v>
      </c>
      <c r="B629" s="240" t="s">
        <v>626</v>
      </c>
      <c r="D629" s="92" t="n">
        <v>0.697916666666667</v>
      </c>
      <c r="E629" s="92" t="n">
        <v>0.697916666666667</v>
      </c>
      <c r="F629" s="55" t="s">
        <v>1226</v>
      </c>
      <c r="G629" s="55" t="s">
        <v>1226</v>
      </c>
      <c r="H629" s="57" t="n">
        <v>55000</v>
      </c>
    </row>
    <row r="630" customFormat="false" ht="15.75" hidden="false" customHeight="false" outlineLevel="0" collapsed="false">
      <c r="A630" s="242" t="n">
        <v>43348</v>
      </c>
      <c r="B630" s="240" t="s">
        <v>626</v>
      </c>
      <c r="D630" s="92" t="n">
        <v>0.697916666666667</v>
      </c>
      <c r="E630" s="92" t="n">
        <v>0.697916666666667</v>
      </c>
      <c r="F630" s="55" t="s">
        <v>1226</v>
      </c>
      <c r="G630" s="55" t="s">
        <v>1226</v>
      </c>
      <c r="H630" s="57" t="n">
        <v>412000</v>
      </c>
    </row>
    <row r="631" customFormat="false" ht="15.75" hidden="false" customHeight="false" outlineLevel="0" collapsed="false">
      <c r="A631" s="242" t="n">
        <v>43349</v>
      </c>
      <c r="B631" s="240" t="s">
        <v>626</v>
      </c>
      <c r="D631" s="92" t="n">
        <v>0.697916666666667</v>
      </c>
      <c r="E631" s="92" t="n">
        <v>0.697916666666667</v>
      </c>
      <c r="F631" s="55" t="s">
        <v>1226</v>
      </c>
      <c r="G631" s="55" t="s">
        <v>1226</v>
      </c>
      <c r="H631" s="57" t="n">
        <v>527000</v>
      </c>
    </row>
    <row r="632" customFormat="false" ht="15.75" hidden="false" customHeight="false" outlineLevel="0" collapsed="false">
      <c r="A632" s="242" t="n">
        <v>43350</v>
      </c>
      <c r="B632" s="240" t="s">
        <v>626</v>
      </c>
      <c r="D632" s="92" t="n">
        <v>0.697916666666667</v>
      </c>
      <c r="E632" s="92" t="n">
        <v>0.697916666666667</v>
      </c>
      <c r="F632" s="55" t="s">
        <v>1226</v>
      </c>
      <c r="G632" s="55" t="s">
        <v>1226</v>
      </c>
      <c r="H632" s="57" t="n">
        <v>243000</v>
      </c>
    </row>
    <row r="633" customFormat="false" ht="15.75" hidden="false" customHeight="false" outlineLevel="0" collapsed="false">
      <c r="A633" s="242" t="n">
        <v>43353</v>
      </c>
      <c r="B633" s="240" t="s">
        <v>626</v>
      </c>
      <c r="D633" s="92" t="n">
        <v>0.697916666666667</v>
      </c>
      <c r="E633" s="92" t="n">
        <v>0.697916666666667</v>
      </c>
      <c r="F633" s="55" t="s">
        <v>1227</v>
      </c>
      <c r="G633" s="55" t="s">
        <v>1227</v>
      </c>
      <c r="H633" s="57" t="n">
        <v>332000</v>
      </c>
    </row>
    <row r="634" customFormat="false" ht="15.75" hidden="false" customHeight="false" outlineLevel="0" collapsed="false">
      <c r="A634" s="242" t="n">
        <v>43354</v>
      </c>
      <c r="B634" s="240" t="s">
        <v>626</v>
      </c>
      <c r="D634" s="92" t="n">
        <v>0.697916666666667</v>
      </c>
      <c r="E634" s="92" t="n">
        <v>0.697916666666667</v>
      </c>
      <c r="F634" s="55" t="s">
        <v>1227</v>
      </c>
      <c r="G634" s="55" t="s">
        <v>1227</v>
      </c>
      <c r="H634" s="57" t="n">
        <v>95000</v>
      </c>
    </row>
    <row r="635" customFormat="false" ht="15.75" hidden="false" customHeight="false" outlineLevel="0" collapsed="false">
      <c r="A635" s="242" t="n">
        <v>43355</v>
      </c>
      <c r="B635" s="240" t="s">
        <v>626</v>
      </c>
      <c r="D635" s="92" t="n">
        <v>0.697916666666667</v>
      </c>
      <c r="E635" s="92" t="n">
        <v>0.697916666666667</v>
      </c>
      <c r="F635" s="55" t="s">
        <v>1227</v>
      </c>
      <c r="G635" s="55" t="s">
        <v>1227</v>
      </c>
      <c r="H635" s="57" t="n">
        <v>687000</v>
      </c>
    </row>
    <row r="636" customFormat="false" ht="15.75" hidden="false" customHeight="false" outlineLevel="0" collapsed="false">
      <c r="A636" s="242" t="n">
        <v>43356</v>
      </c>
      <c r="B636" s="240" t="s">
        <v>626</v>
      </c>
      <c r="D636" s="92" t="n">
        <v>0.697916666666667</v>
      </c>
      <c r="E636" s="92" t="n">
        <v>0.697916666666667</v>
      </c>
      <c r="F636" s="55" t="s">
        <v>1227</v>
      </c>
      <c r="G636" s="55" t="s">
        <v>1227</v>
      </c>
      <c r="H636" s="57" t="n">
        <v>368000</v>
      </c>
    </row>
    <row r="637" customFormat="false" ht="15.75" hidden="false" customHeight="false" outlineLevel="0" collapsed="false">
      <c r="A637" s="242" t="n">
        <v>43357</v>
      </c>
      <c r="B637" s="240" t="s">
        <v>626</v>
      </c>
      <c r="D637" s="92" t="n">
        <v>0.697916666666667</v>
      </c>
      <c r="E637" s="92" t="n">
        <v>0.697916666666667</v>
      </c>
      <c r="F637" s="55" t="s">
        <v>1227</v>
      </c>
      <c r="G637" s="55" t="s">
        <v>1227</v>
      </c>
      <c r="H637" s="57" t="n">
        <v>216000</v>
      </c>
    </row>
    <row r="638" customFormat="false" ht="15.75" hidden="false" customHeight="false" outlineLevel="0" collapsed="false">
      <c r="A638" s="242" t="n">
        <v>43360</v>
      </c>
      <c r="B638" s="240" t="s">
        <v>626</v>
      </c>
      <c r="D638" s="92" t="n">
        <v>0.697916666666667</v>
      </c>
      <c r="E638" s="92" t="n">
        <v>0.697916666666667</v>
      </c>
      <c r="F638" s="55" t="s">
        <v>1227</v>
      </c>
      <c r="G638" s="55" t="s">
        <v>1227</v>
      </c>
      <c r="H638" s="57" t="n">
        <v>706000</v>
      </c>
    </row>
    <row r="639" customFormat="false" ht="15.75" hidden="false" customHeight="false" outlineLevel="0" collapsed="false">
      <c r="A639" s="242" t="n">
        <v>43361</v>
      </c>
      <c r="B639" s="240" t="s">
        <v>626</v>
      </c>
      <c r="D639" s="92" t="n">
        <v>0.697916666666667</v>
      </c>
      <c r="E639" s="92" t="n">
        <v>0.697916666666667</v>
      </c>
      <c r="F639" s="55" t="s">
        <v>1227</v>
      </c>
      <c r="G639" s="55" t="s">
        <v>1227</v>
      </c>
      <c r="H639" s="57" t="n">
        <v>191000</v>
      </c>
    </row>
    <row r="640" customFormat="false" ht="15.75" hidden="false" customHeight="false" outlineLevel="0" collapsed="false">
      <c r="A640" s="242" t="n">
        <v>43362</v>
      </c>
      <c r="B640" s="240" t="s">
        <v>626</v>
      </c>
      <c r="D640" s="92" t="n">
        <v>0.697916666666667</v>
      </c>
      <c r="E640" s="92" t="n">
        <v>0.697916666666667</v>
      </c>
      <c r="F640" s="55" t="s">
        <v>1227</v>
      </c>
      <c r="G640" s="55" t="s">
        <v>1227</v>
      </c>
      <c r="H640" s="57" t="n">
        <v>23000</v>
      </c>
    </row>
    <row r="641" customFormat="false" ht="15.75" hidden="false" customHeight="false" outlineLevel="0" collapsed="false">
      <c r="A641" s="242" t="n">
        <v>43363</v>
      </c>
      <c r="B641" s="240" t="s">
        <v>626</v>
      </c>
      <c r="D641" s="92" t="n">
        <v>0.697916666666667</v>
      </c>
      <c r="E641" s="92" t="n">
        <v>0.697916666666667</v>
      </c>
      <c r="F641" s="55" t="s">
        <v>1227</v>
      </c>
      <c r="G641" s="55" t="s">
        <v>1227</v>
      </c>
      <c r="H641" s="57" t="n">
        <v>77000</v>
      </c>
    </row>
    <row r="642" customFormat="false" ht="15.75" hidden="false" customHeight="false" outlineLevel="0" collapsed="false">
      <c r="A642" s="242" t="n">
        <v>43364</v>
      </c>
      <c r="B642" s="240" t="s">
        <v>626</v>
      </c>
      <c r="D642" s="92" t="n">
        <v>0.697916666666667</v>
      </c>
      <c r="E642" s="92" t="n">
        <v>0.697916666666667</v>
      </c>
      <c r="F642" s="55" t="s">
        <v>1227</v>
      </c>
      <c r="G642" s="55" t="s">
        <v>1227</v>
      </c>
      <c r="H642" s="57" t="n">
        <v>72000</v>
      </c>
    </row>
    <row r="643" customFormat="false" ht="15.75" hidden="false" customHeight="false" outlineLevel="0" collapsed="false">
      <c r="A643" s="242" t="n">
        <v>43367</v>
      </c>
      <c r="B643" s="240" t="s">
        <v>626</v>
      </c>
      <c r="D643" s="92" t="n">
        <v>0.697916666666667</v>
      </c>
      <c r="E643" s="92" t="n">
        <v>0.697916666666667</v>
      </c>
      <c r="F643" s="55" t="s">
        <v>1227</v>
      </c>
      <c r="G643" s="55" t="s">
        <v>1227</v>
      </c>
      <c r="H643" s="57" t="n">
        <v>507000</v>
      </c>
    </row>
    <row r="644" customFormat="false" ht="15.75" hidden="false" customHeight="false" outlineLevel="0" collapsed="false">
      <c r="A644" s="242" t="n">
        <v>43368</v>
      </c>
      <c r="B644" s="240" t="s">
        <v>626</v>
      </c>
      <c r="D644" s="92" t="n">
        <v>0.697916666666667</v>
      </c>
      <c r="E644" s="92" t="n">
        <v>0.697916666666667</v>
      </c>
      <c r="F644" s="55" t="s">
        <v>1227</v>
      </c>
      <c r="G644" s="55" t="s">
        <v>1227</v>
      </c>
      <c r="H644" s="57" t="n">
        <v>591000</v>
      </c>
    </row>
    <row r="645" customFormat="false" ht="15.75" hidden="false" customHeight="false" outlineLevel="0" collapsed="false">
      <c r="A645" s="242" t="n">
        <v>43369</v>
      </c>
      <c r="B645" s="240" t="s">
        <v>626</v>
      </c>
      <c r="D645" s="92" t="n">
        <v>0.697916666666667</v>
      </c>
      <c r="E645" s="92" t="n">
        <v>0.697916666666667</v>
      </c>
      <c r="F645" s="55" t="s">
        <v>1227</v>
      </c>
      <c r="G645" s="55" t="s">
        <v>1227</v>
      </c>
      <c r="H645" s="57" t="n">
        <v>964000</v>
      </c>
    </row>
    <row r="646" customFormat="false" ht="15.75" hidden="false" customHeight="false" outlineLevel="0" collapsed="false">
      <c r="A646" s="242" t="n">
        <v>43370</v>
      </c>
      <c r="B646" s="240" t="s">
        <v>626</v>
      </c>
      <c r="D646" s="92" t="n">
        <v>0.697916666666667</v>
      </c>
      <c r="E646" s="92" t="n">
        <v>0.697916666666667</v>
      </c>
      <c r="F646" s="55" t="s">
        <v>1227</v>
      </c>
      <c r="G646" s="55" t="s">
        <v>1227</v>
      </c>
      <c r="H646" s="57" t="n">
        <v>597000</v>
      </c>
    </row>
    <row r="647" customFormat="false" ht="15.75" hidden="false" customHeight="false" outlineLevel="0" collapsed="false">
      <c r="A647" s="242" t="n">
        <v>43371</v>
      </c>
      <c r="B647" s="240" t="s">
        <v>626</v>
      </c>
      <c r="D647" s="92" t="n">
        <v>0.697916666666667</v>
      </c>
      <c r="E647" s="92" t="n">
        <v>0.697916666666667</v>
      </c>
      <c r="F647" s="55" t="s">
        <v>1227</v>
      </c>
      <c r="G647" s="55" t="s">
        <v>1227</v>
      </c>
      <c r="H647" s="57" t="n">
        <v>346000</v>
      </c>
    </row>
    <row r="648" customFormat="false" ht="15.75" hidden="false" customHeight="false" outlineLevel="0" collapsed="false">
      <c r="A648" s="242" t="n">
        <v>43374</v>
      </c>
      <c r="B648" s="240" t="s">
        <v>626</v>
      </c>
      <c r="D648" s="92" t="n">
        <v>0.697916666666667</v>
      </c>
      <c r="E648" s="92" t="n">
        <v>0.697916666666667</v>
      </c>
      <c r="F648" s="55" t="s">
        <v>1227</v>
      </c>
      <c r="G648" s="55" t="s">
        <v>1227</v>
      </c>
      <c r="H648" s="57" t="n">
        <v>215000</v>
      </c>
    </row>
    <row r="649" customFormat="false" ht="15.75" hidden="false" customHeight="false" outlineLevel="0" collapsed="false">
      <c r="A649" s="242" t="n">
        <v>43375</v>
      </c>
      <c r="B649" s="240" t="s">
        <v>626</v>
      </c>
      <c r="D649" s="92" t="n">
        <v>0.697916666666667</v>
      </c>
      <c r="E649" s="92" t="n">
        <v>0.697916666666667</v>
      </c>
      <c r="F649" s="55" t="s">
        <v>1227</v>
      </c>
      <c r="G649" s="55" t="s">
        <v>1227</v>
      </c>
      <c r="H649" s="57" t="n">
        <v>308000</v>
      </c>
    </row>
    <row r="650" customFormat="false" ht="15.75" hidden="false" customHeight="false" outlineLevel="0" collapsed="false">
      <c r="A650" s="242" t="n">
        <v>43376</v>
      </c>
      <c r="B650" s="240" t="s">
        <v>626</v>
      </c>
      <c r="D650" s="92" t="n">
        <v>0.697916666666667</v>
      </c>
      <c r="E650" s="92" t="n">
        <v>0.697916666666667</v>
      </c>
      <c r="F650" s="55" t="s">
        <v>1227</v>
      </c>
      <c r="G650" s="55" t="s">
        <v>1227</v>
      </c>
      <c r="H650" s="57" t="n">
        <v>194000</v>
      </c>
    </row>
    <row r="651" customFormat="false" ht="15.75" hidden="false" customHeight="false" outlineLevel="0" collapsed="false">
      <c r="A651" s="242" t="n">
        <v>43377</v>
      </c>
      <c r="B651" s="240" t="s">
        <v>626</v>
      </c>
      <c r="D651" s="92" t="n">
        <v>0.697916666666667</v>
      </c>
      <c r="E651" s="92" t="n">
        <v>0.697916666666667</v>
      </c>
      <c r="F651" s="55" t="s">
        <v>1227</v>
      </c>
      <c r="G651" s="55" t="s">
        <v>1227</v>
      </c>
      <c r="H651" s="57" t="n">
        <v>365000</v>
      </c>
    </row>
    <row r="652" customFormat="false" ht="15.75" hidden="false" customHeight="false" outlineLevel="0" collapsed="false">
      <c r="A652" s="242" t="n">
        <v>43378</v>
      </c>
      <c r="B652" s="240" t="s">
        <v>626</v>
      </c>
      <c r="D652" s="92" t="n">
        <v>0.697916666666667</v>
      </c>
      <c r="E652" s="92" t="n">
        <v>0.697916666666667</v>
      </c>
      <c r="F652" s="55" t="s">
        <v>1227</v>
      </c>
      <c r="G652" s="55" t="s">
        <v>1227</v>
      </c>
      <c r="H652" s="57" t="n">
        <v>422000</v>
      </c>
    </row>
    <row r="653" customFormat="false" ht="15.75" hidden="false" customHeight="false" outlineLevel="0" collapsed="false">
      <c r="A653" s="242" t="n">
        <v>43381</v>
      </c>
      <c r="B653" s="240" t="s">
        <v>626</v>
      </c>
      <c r="D653" s="92" t="n">
        <v>0.697916666666667</v>
      </c>
      <c r="E653" s="92" t="n">
        <v>0.697916666666667</v>
      </c>
      <c r="F653" s="55" t="s">
        <v>1227</v>
      </c>
      <c r="G653" s="55" t="s">
        <v>1227</v>
      </c>
      <c r="H653" s="57" t="n">
        <v>512000</v>
      </c>
    </row>
    <row r="654" customFormat="false" ht="15.75" hidden="false" customHeight="false" outlineLevel="0" collapsed="false">
      <c r="A654" s="242" t="n">
        <v>43382</v>
      </c>
      <c r="B654" s="240" t="s">
        <v>626</v>
      </c>
      <c r="D654" s="92" t="n">
        <v>0.697916666666667</v>
      </c>
      <c r="E654" s="92" t="n">
        <v>0.697916666666667</v>
      </c>
      <c r="F654" s="55" t="s">
        <v>1227</v>
      </c>
      <c r="G654" s="55" t="s">
        <v>1227</v>
      </c>
      <c r="H654" s="57" t="n">
        <v>136000</v>
      </c>
    </row>
    <row r="655" customFormat="false" ht="15.75" hidden="false" customHeight="false" outlineLevel="0" collapsed="false">
      <c r="A655" s="242" t="n">
        <v>43383</v>
      </c>
      <c r="B655" s="240" t="s">
        <v>626</v>
      </c>
      <c r="D655" s="92" t="n">
        <v>0.697916666666667</v>
      </c>
      <c r="E655" s="92" t="n">
        <v>0.697916666666667</v>
      </c>
      <c r="F655" s="55" t="s">
        <v>1227</v>
      </c>
      <c r="G655" s="55" t="s">
        <v>1227</v>
      </c>
      <c r="H655" s="57" t="n">
        <v>181000</v>
      </c>
    </row>
    <row r="656" customFormat="false" ht="15.75" hidden="false" customHeight="false" outlineLevel="0" collapsed="false">
      <c r="A656" s="242" t="n">
        <v>43384</v>
      </c>
      <c r="B656" s="240" t="s">
        <v>626</v>
      </c>
      <c r="D656" s="92" t="n">
        <v>0.697916666666667</v>
      </c>
      <c r="E656" s="92" t="n">
        <v>0.697916666666667</v>
      </c>
      <c r="F656" s="55" t="s">
        <v>1227</v>
      </c>
      <c r="G656" s="55" t="s">
        <v>1227</v>
      </c>
      <c r="H656" s="57" t="n">
        <v>196000</v>
      </c>
    </row>
    <row r="657" customFormat="false" ht="15.75" hidden="false" customHeight="false" outlineLevel="0" collapsed="false">
      <c r="A657" s="242" t="n">
        <v>43385</v>
      </c>
      <c r="B657" s="240" t="s">
        <v>626</v>
      </c>
      <c r="D657" s="92" t="n">
        <v>0.697916666666667</v>
      </c>
      <c r="E657" s="92" t="n">
        <v>0.697916666666667</v>
      </c>
      <c r="F657" s="55" t="s">
        <v>1228</v>
      </c>
      <c r="G657" s="55" t="s">
        <v>1228</v>
      </c>
      <c r="H657" s="57" t="n">
        <v>589000</v>
      </c>
    </row>
    <row r="658" customFormat="false" ht="15.75" hidden="false" customHeight="false" outlineLevel="0" collapsed="false">
      <c r="A658" s="242" t="n">
        <v>43388</v>
      </c>
      <c r="B658" s="240" t="s">
        <v>626</v>
      </c>
      <c r="D658" s="92" t="n">
        <v>0.697916666666667</v>
      </c>
      <c r="E658" s="92" t="n">
        <v>0.697916666666667</v>
      </c>
      <c r="F658" s="55" t="s">
        <v>1228</v>
      </c>
      <c r="G658" s="55" t="s">
        <v>1228</v>
      </c>
      <c r="H658" s="57" t="n">
        <v>46000</v>
      </c>
    </row>
    <row r="659" customFormat="false" ht="15.75" hidden="false" customHeight="false" outlineLevel="0" collapsed="false">
      <c r="A659" s="242" t="n">
        <v>43389</v>
      </c>
      <c r="B659" s="240" t="s">
        <v>626</v>
      </c>
      <c r="D659" s="92" t="n">
        <v>0.697916666666667</v>
      </c>
      <c r="E659" s="92" t="n">
        <v>0.697916666666667</v>
      </c>
      <c r="F659" s="55" t="s">
        <v>1228</v>
      </c>
      <c r="G659" s="55" t="s">
        <v>1228</v>
      </c>
      <c r="H659" s="57" t="n">
        <v>291000</v>
      </c>
    </row>
    <row r="660" customFormat="false" ht="15.75" hidden="false" customHeight="false" outlineLevel="0" collapsed="false">
      <c r="A660" s="242" t="n">
        <v>43390</v>
      </c>
      <c r="B660" s="240" t="s">
        <v>626</v>
      </c>
      <c r="D660" s="92" t="n">
        <v>0.697916666666667</v>
      </c>
      <c r="E660" s="92" t="n">
        <v>0.697916666666667</v>
      </c>
      <c r="F660" s="55" t="s">
        <v>1228</v>
      </c>
      <c r="G660" s="55" t="s">
        <v>1228</v>
      </c>
      <c r="H660" s="57" t="n">
        <v>111000</v>
      </c>
    </row>
    <row r="661" customFormat="false" ht="15.75" hidden="false" customHeight="false" outlineLevel="0" collapsed="false">
      <c r="A661" s="242" t="n">
        <v>43391</v>
      </c>
      <c r="B661" s="240" t="s">
        <v>626</v>
      </c>
      <c r="D661" s="92" t="n">
        <v>0.697916666666667</v>
      </c>
      <c r="E661" s="92" t="n">
        <v>0.697916666666667</v>
      </c>
      <c r="F661" s="55" t="s">
        <v>1228</v>
      </c>
      <c r="G661" s="55" t="s">
        <v>1228</v>
      </c>
      <c r="H661" s="57" t="n">
        <v>517000</v>
      </c>
    </row>
    <row r="662" customFormat="false" ht="15.75" hidden="false" customHeight="false" outlineLevel="0" collapsed="false">
      <c r="A662" s="242" t="n">
        <v>43392</v>
      </c>
      <c r="B662" s="240" t="s">
        <v>626</v>
      </c>
      <c r="D662" s="92" t="n">
        <v>0.697916666666667</v>
      </c>
      <c r="E662" s="92" t="n">
        <v>0.697916666666667</v>
      </c>
      <c r="F662" s="55" t="s">
        <v>1228</v>
      </c>
      <c r="G662" s="55" t="s">
        <v>1228</v>
      </c>
      <c r="H662" s="57" t="n">
        <v>857000</v>
      </c>
    </row>
    <row r="663" customFormat="false" ht="15.75" hidden="false" customHeight="false" outlineLevel="0" collapsed="false">
      <c r="A663" s="242" t="n">
        <v>43395</v>
      </c>
      <c r="B663" s="240" t="s">
        <v>626</v>
      </c>
      <c r="D663" s="92" t="n">
        <v>0.697916666666667</v>
      </c>
      <c r="E663" s="92" t="n">
        <v>0.697916666666667</v>
      </c>
      <c r="F663" s="55" t="s">
        <v>1228</v>
      </c>
      <c r="G663" s="55" t="s">
        <v>1228</v>
      </c>
      <c r="H663" s="57" t="n">
        <v>172000</v>
      </c>
    </row>
    <row r="664" customFormat="false" ht="15.75" hidden="false" customHeight="false" outlineLevel="0" collapsed="false">
      <c r="A664" s="242" t="n">
        <v>43396</v>
      </c>
      <c r="B664" s="240" t="s">
        <v>626</v>
      </c>
      <c r="D664" s="92" t="n">
        <v>0.697916666666667</v>
      </c>
      <c r="E664" s="92" t="n">
        <v>0.697916666666667</v>
      </c>
      <c r="F664" s="55" t="s">
        <v>1228</v>
      </c>
      <c r="G664" s="55" t="s">
        <v>1228</v>
      </c>
      <c r="H664" s="57" t="n">
        <v>259000</v>
      </c>
    </row>
    <row r="665" customFormat="false" ht="15.75" hidden="false" customHeight="false" outlineLevel="0" collapsed="false">
      <c r="A665" s="242" t="n">
        <v>43397</v>
      </c>
      <c r="B665" s="240" t="s">
        <v>626</v>
      </c>
      <c r="D665" s="92" t="n">
        <v>0.697916666666667</v>
      </c>
      <c r="E665" s="92" t="n">
        <v>0.697916666666667</v>
      </c>
      <c r="F665" s="55" t="s">
        <v>1228</v>
      </c>
      <c r="G665" s="55" t="s">
        <v>1228</v>
      </c>
      <c r="H665" s="57" t="n">
        <v>63000</v>
      </c>
    </row>
    <row r="666" customFormat="false" ht="15.75" hidden="false" customHeight="false" outlineLevel="0" collapsed="false">
      <c r="A666" s="242" t="n">
        <v>43398</v>
      </c>
      <c r="B666" s="240" t="s">
        <v>626</v>
      </c>
      <c r="D666" s="92" t="n">
        <v>0.697916666666667</v>
      </c>
      <c r="E666" s="92" t="n">
        <v>0.697916666666667</v>
      </c>
      <c r="F666" s="55" t="s">
        <v>1228</v>
      </c>
      <c r="G666" s="55" t="s">
        <v>1228</v>
      </c>
      <c r="H666" s="57" t="n">
        <v>327000</v>
      </c>
    </row>
    <row r="667" customFormat="false" ht="15.75" hidden="false" customHeight="false" outlineLevel="0" collapsed="false">
      <c r="A667" s="242" t="n">
        <v>43399</v>
      </c>
      <c r="B667" s="240" t="s">
        <v>626</v>
      </c>
      <c r="D667" s="92" t="n">
        <v>0.697916666666667</v>
      </c>
      <c r="E667" s="92" t="n">
        <v>0.697916666666667</v>
      </c>
      <c r="F667" s="55" t="s">
        <v>1228</v>
      </c>
      <c r="G667" s="55" t="s">
        <v>1228</v>
      </c>
      <c r="H667" s="57" t="n">
        <v>641000</v>
      </c>
    </row>
    <row r="668" customFormat="false" ht="15.75" hidden="false" customHeight="false" outlineLevel="0" collapsed="false">
      <c r="A668" s="242" t="n">
        <v>43402</v>
      </c>
      <c r="B668" s="240" t="s">
        <v>626</v>
      </c>
      <c r="D668" s="92" t="n">
        <v>0.697916666666667</v>
      </c>
      <c r="E668" s="92" t="n">
        <v>0.697916666666667</v>
      </c>
      <c r="F668" s="55" t="s">
        <v>1228</v>
      </c>
      <c r="G668" s="55" t="s">
        <v>1228</v>
      </c>
      <c r="H668" s="55" t="s">
        <v>821</v>
      </c>
    </row>
    <row r="669" customFormat="false" ht="15.75" hidden="false" customHeight="false" outlineLevel="0" collapsed="false">
      <c r="A669" s="242" t="n">
        <v>43403</v>
      </c>
      <c r="B669" s="240" t="s">
        <v>626</v>
      </c>
      <c r="D669" s="92" t="n">
        <v>0.697916666666667</v>
      </c>
      <c r="E669" s="92" t="n">
        <v>0.697916666666667</v>
      </c>
      <c r="F669" s="55" t="s">
        <v>1228</v>
      </c>
      <c r="G669" s="55" t="s">
        <v>1228</v>
      </c>
      <c r="H669" s="57" t="n">
        <v>92000</v>
      </c>
    </row>
    <row r="670" customFormat="false" ht="15.75" hidden="false" customHeight="false" outlineLevel="0" collapsed="false">
      <c r="A670" s="242" t="n">
        <v>43404</v>
      </c>
      <c r="B670" s="240" t="s">
        <v>626</v>
      </c>
      <c r="D670" s="92" t="n">
        <v>0.697916666666667</v>
      </c>
      <c r="E670" s="92" t="n">
        <v>0.697916666666667</v>
      </c>
      <c r="F670" s="55" t="s">
        <v>1228</v>
      </c>
      <c r="G670" s="55" t="s">
        <v>1228</v>
      </c>
      <c r="H670" s="57" t="n">
        <v>115000</v>
      </c>
    </row>
    <row r="671" customFormat="false" ht="15.75" hidden="false" customHeight="false" outlineLevel="0" collapsed="false">
      <c r="A671" s="242" t="n">
        <v>43405</v>
      </c>
      <c r="B671" s="240" t="s">
        <v>626</v>
      </c>
      <c r="D671" s="92" t="n">
        <v>0.697916666666667</v>
      </c>
      <c r="E671" s="92" t="n">
        <v>0.697916666666667</v>
      </c>
      <c r="F671" s="55" t="s">
        <v>1228</v>
      </c>
      <c r="G671" s="55" t="s">
        <v>1228</v>
      </c>
      <c r="H671" s="57" t="n">
        <v>39000</v>
      </c>
    </row>
    <row r="672" customFormat="false" ht="15.75" hidden="false" customHeight="false" outlineLevel="0" collapsed="false">
      <c r="A672" s="242" t="n">
        <v>43406</v>
      </c>
      <c r="B672" s="240" t="s">
        <v>626</v>
      </c>
      <c r="D672" s="92" t="n">
        <v>0.697916666666667</v>
      </c>
      <c r="E672" s="92" t="n">
        <v>0.697916666666667</v>
      </c>
      <c r="F672" s="55" t="s">
        <v>1228</v>
      </c>
      <c r="G672" s="55" t="s">
        <v>1228</v>
      </c>
      <c r="H672" s="57" t="n">
        <v>107000</v>
      </c>
    </row>
    <row r="673" customFormat="false" ht="15.75" hidden="false" customHeight="false" outlineLevel="0" collapsed="false">
      <c r="A673" s="242" t="n">
        <v>43409</v>
      </c>
      <c r="B673" s="240" t="s">
        <v>626</v>
      </c>
      <c r="D673" s="92" t="n">
        <v>0.697916666666667</v>
      </c>
      <c r="E673" s="92" t="n">
        <v>0.697916666666667</v>
      </c>
      <c r="F673" s="55" t="s">
        <v>1229</v>
      </c>
      <c r="G673" s="55" t="s">
        <v>1229</v>
      </c>
      <c r="H673" s="57" t="n">
        <v>193000</v>
      </c>
    </row>
    <row r="674" customFormat="false" ht="15.75" hidden="false" customHeight="false" outlineLevel="0" collapsed="false">
      <c r="A674" s="242" t="n">
        <v>43410</v>
      </c>
      <c r="B674" s="240" t="s">
        <v>626</v>
      </c>
      <c r="D674" s="92" t="n">
        <v>0.697916666666667</v>
      </c>
      <c r="E674" s="92" t="n">
        <v>0.697916666666667</v>
      </c>
      <c r="F674" s="55" t="s">
        <v>1229</v>
      </c>
      <c r="G674" s="55" t="s">
        <v>1229</v>
      </c>
      <c r="H674" s="57" t="n">
        <v>141000</v>
      </c>
    </row>
    <row r="675" customFormat="false" ht="15.75" hidden="false" customHeight="false" outlineLevel="0" collapsed="false">
      <c r="A675" s="242" t="n">
        <v>43411</v>
      </c>
      <c r="B675" s="240" t="s">
        <v>626</v>
      </c>
      <c r="D675" s="92" t="n">
        <v>0.697916666666667</v>
      </c>
      <c r="E675" s="92" t="n">
        <v>0.697916666666667</v>
      </c>
      <c r="F675" s="55" t="s">
        <v>1229</v>
      </c>
      <c r="G675" s="55" t="s">
        <v>1229</v>
      </c>
      <c r="H675" s="57" t="n">
        <v>79000</v>
      </c>
    </row>
    <row r="676" customFormat="false" ht="15.75" hidden="false" customHeight="false" outlineLevel="0" collapsed="false">
      <c r="A676" s="242" t="n">
        <v>43412</v>
      </c>
      <c r="B676" s="240" t="s">
        <v>626</v>
      </c>
      <c r="D676" s="92" t="n">
        <v>0.697916666666667</v>
      </c>
      <c r="E676" s="92" t="n">
        <v>0.697916666666667</v>
      </c>
      <c r="F676" s="55" t="s">
        <v>1229</v>
      </c>
      <c r="G676" s="55" t="s">
        <v>1229</v>
      </c>
      <c r="H676" s="57" t="n">
        <v>746000</v>
      </c>
    </row>
    <row r="677" customFormat="false" ht="15.75" hidden="false" customHeight="false" outlineLevel="0" collapsed="false">
      <c r="A677" s="242" t="n">
        <v>43413</v>
      </c>
      <c r="B677" s="240" t="s">
        <v>626</v>
      </c>
      <c r="D677" s="92" t="n">
        <v>0.697916666666667</v>
      </c>
      <c r="E677" s="92" t="n">
        <v>0.697916666666667</v>
      </c>
      <c r="F677" s="55" t="s">
        <v>1229</v>
      </c>
      <c r="G677" s="55" t="s">
        <v>1229</v>
      </c>
      <c r="H677" s="57" t="n">
        <v>404000</v>
      </c>
    </row>
    <row r="678" customFormat="false" ht="15.75" hidden="false" customHeight="false" outlineLevel="0" collapsed="false">
      <c r="A678" s="242" t="n">
        <v>43416</v>
      </c>
      <c r="B678" s="240" t="s">
        <v>626</v>
      </c>
      <c r="D678" s="92" t="n">
        <v>0.697916666666667</v>
      </c>
      <c r="E678" s="92" t="n">
        <v>0.697916666666667</v>
      </c>
      <c r="F678" s="55" t="s">
        <v>1229</v>
      </c>
      <c r="G678" s="55" t="s">
        <v>1229</v>
      </c>
      <c r="H678" s="57" t="n">
        <v>307000</v>
      </c>
    </row>
    <row r="679" customFormat="false" ht="15.75" hidden="false" customHeight="false" outlineLevel="0" collapsed="false">
      <c r="A679" s="242" t="n">
        <v>43417</v>
      </c>
      <c r="B679" s="240" t="s">
        <v>626</v>
      </c>
      <c r="D679" s="92" t="n">
        <v>0.697916666666667</v>
      </c>
      <c r="E679" s="92" t="n">
        <v>0.697916666666667</v>
      </c>
      <c r="F679" s="55" t="s">
        <v>1229</v>
      </c>
      <c r="G679" s="55" t="s">
        <v>1229</v>
      </c>
      <c r="H679" s="57" t="n">
        <v>418000</v>
      </c>
    </row>
    <row r="680" customFormat="false" ht="15.75" hidden="false" customHeight="false" outlineLevel="0" collapsed="false">
      <c r="A680" s="242" t="n">
        <v>43418</v>
      </c>
      <c r="B680" s="240" t="s">
        <v>626</v>
      </c>
      <c r="D680" s="92" t="n">
        <v>0.697916666666667</v>
      </c>
      <c r="E680" s="92" t="n">
        <v>0.697916666666667</v>
      </c>
      <c r="F680" s="55" t="s">
        <v>1229</v>
      </c>
      <c r="G680" s="55" t="s">
        <v>1229</v>
      </c>
      <c r="H680" s="57" t="n">
        <v>516000</v>
      </c>
    </row>
    <row r="681" customFormat="false" ht="15.75" hidden="false" customHeight="false" outlineLevel="0" collapsed="false">
      <c r="A681" s="242" t="n">
        <v>43419</v>
      </c>
      <c r="B681" s="240" t="s">
        <v>626</v>
      </c>
      <c r="D681" s="92" t="n">
        <v>0.697916666666667</v>
      </c>
      <c r="E681" s="92" t="n">
        <v>0.697916666666667</v>
      </c>
      <c r="F681" s="55" t="s">
        <v>1229</v>
      </c>
      <c r="G681" s="55" t="s">
        <v>1229</v>
      </c>
      <c r="H681" s="57" t="n">
        <v>468000</v>
      </c>
    </row>
    <row r="682" customFormat="false" ht="15.75" hidden="false" customHeight="false" outlineLevel="0" collapsed="false">
      <c r="A682" s="242" t="n">
        <v>43420</v>
      </c>
      <c r="B682" s="240" t="s">
        <v>626</v>
      </c>
      <c r="D682" s="92" t="n">
        <v>0.697916666666667</v>
      </c>
      <c r="E682" s="92" t="n">
        <v>0.697916666666667</v>
      </c>
      <c r="F682" s="55" t="s">
        <v>1229</v>
      </c>
      <c r="G682" s="55" t="s">
        <v>1229</v>
      </c>
      <c r="H682" s="57" t="n">
        <v>244000</v>
      </c>
    </row>
    <row r="683" customFormat="false" ht="15.75" hidden="false" customHeight="false" outlineLevel="0" collapsed="false">
      <c r="A683" s="242" t="n">
        <v>43423</v>
      </c>
      <c r="B683" s="240" t="s">
        <v>626</v>
      </c>
      <c r="D683" s="92" t="n">
        <v>0.697916666666667</v>
      </c>
      <c r="E683" s="92" t="n">
        <v>0.697916666666667</v>
      </c>
      <c r="F683" s="55" t="s">
        <v>1229</v>
      </c>
      <c r="G683" s="55" t="s">
        <v>1229</v>
      </c>
      <c r="H683" s="57" t="n">
        <v>145000</v>
      </c>
    </row>
    <row r="684" customFormat="false" ht="15.75" hidden="false" customHeight="false" outlineLevel="0" collapsed="false">
      <c r="A684" s="242" t="n">
        <v>43424</v>
      </c>
      <c r="B684" s="240" t="s">
        <v>626</v>
      </c>
      <c r="D684" s="92" t="n">
        <v>0.697916666666667</v>
      </c>
      <c r="E684" s="92" t="n">
        <v>0.697916666666667</v>
      </c>
      <c r="F684" s="55" t="s">
        <v>1229</v>
      </c>
      <c r="G684" s="55" t="s">
        <v>1229</v>
      </c>
      <c r="H684" s="57" t="n">
        <v>373000</v>
      </c>
    </row>
    <row r="685" customFormat="false" ht="15.75" hidden="false" customHeight="false" outlineLevel="0" collapsed="false">
      <c r="A685" s="242" t="n">
        <v>43425</v>
      </c>
      <c r="B685" s="240" t="s">
        <v>626</v>
      </c>
      <c r="D685" s="92" t="n">
        <v>0.697916666666667</v>
      </c>
      <c r="E685" s="92" t="n">
        <v>0.697916666666667</v>
      </c>
      <c r="F685" s="55" t="s">
        <v>1229</v>
      </c>
      <c r="G685" s="55" t="s">
        <v>1229</v>
      </c>
      <c r="H685" s="57" t="n">
        <v>26000</v>
      </c>
    </row>
    <row r="686" customFormat="false" ht="15.75" hidden="false" customHeight="false" outlineLevel="0" collapsed="false">
      <c r="A686" s="242" t="n">
        <v>43426</v>
      </c>
      <c r="B686" s="240" t="s">
        <v>626</v>
      </c>
      <c r="D686" s="92" t="n">
        <v>0.697916666666667</v>
      </c>
      <c r="E686" s="92" t="n">
        <v>0.697916666666667</v>
      </c>
      <c r="F686" s="55" t="s">
        <v>1229</v>
      </c>
      <c r="G686" s="55" t="s">
        <v>1229</v>
      </c>
      <c r="H686" s="57" t="n">
        <v>147000</v>
      </c>
    </row>
    <row r="687" customFormat="false" ht="15.75" hidden="false" customHeight="false" outlineLevel="0" collapsed="false">
      <c r="A687" s="242" t="n">
        <v>43427</v>
      </c>
      <c r="B687" s="240" t="s">
        <v>626</v>
      </c>
      <c r="D687" s="92" t="n">
        <v>0.697916666666667</v>
      </c>
      <c r="E687" s="92" t="n">
        <v>0.697916666666667</v>
      </c>
      <c r="F687" s="55" t="s">
        <v>1229</v>
      </c>
      <c r="G687" s="55" t="s">
        <v>1229</v>
      </c>
      <c r="H687" s="57" t="n">
        <v>385000</v>
      </c>
    </row>
    <row r="688" customFormat="false" ht="15.75" hidden="false" customHeight="false" outlineLevel="0" collapsed="false">
      <c r="A688" s="242" t="n">
        <v>43430</v>
      </c>
      <c r="B688" s="240" t="s">
        <v>626</v>
      </c>
      <c r="D688" s="92" t="n">
        <v>0.697916666666667</v>
      </c>
      <c r="E688" s="92" t="n">
        <v>0.697916666666667</v>
      </c>
      <c r="F688" s="55" t="s">
        <v>1229</v>
      </c>
      <c r="G688" s="55" t="s">
        <v>1229</v>
      </c>
      <c r="H688" s="57" t="n">
        <v>866000</v>
      </c>
    </row>
    <row r="689" customFormat="false" ht="15.75" hidden="false" customHeight="false" outlineLevel="0" collapsed="false">
      <c r="A689" s="242" t="n">
        <v>43431</v>
      </c>
      <c r="B689" s="240" t="s">
        <v>626</v>
      </c>
      <c r="D689" s="92" t="n">
        <v>0.697916666666667</v>
      </c>
      <c r="E689" s="92" t="n">
        <v>0.697916666666667</v>
      </c>
      <c r="F689" s="55" t="s">
        <v>1229</v>
      </c>
      <c r="G689" s="55" t="s">
        <v>1229</v>
      </c>
      <c r="H689" s="57" t="n">
        <v>522000</v>
      </c>
    </row>
    <row r="690" customFormat="false" ht="15.75" hidden="false" customHeight="false" outlineLevel="0" collapsed="false">
      <c r="A690" s="242" t="n">
        <v>43432</v>
      </c>
      <c r="B690" s="240" t="s">
        <v>626</v>
      </c>
      <c r="D690" s="92" t="n">
        <v>0.697916666666667</v>
      </c>
      <c r="E690" s="92" t="n">
        <v>0.697916666666667</v>
      </c>
      <c r="F690" s="55" t="s">
        <v>1229</v>
      </c>
      <c r="G690" s="55" t="s">
        <v>1229</v>
      </c>
      <c r="H690" s="57" t="n">
        <v>414000</v>
      </c>
    </row>
    <row r="691" customFormat="false" ht="15.75" hidden="false" customHeight="false" outlineLevel="0" collapsed="false">
      <c r="A691" s="242" t="n">
        <v>43433</v>
      </c>
      <c r="B691" s="240" t="s">
        <v>626</v>
      </c>
      <c r="D691" s="92" t="n">
        <v>0.697916666666667</v>
      </c>
      <c r="E691" s="92" t="n">
        <v>0.697916666666667</v>
      </c>
      <c r="F691" s="55" t="s">
        <v>1229</v>
      </c>
      <c r="G691" s="55" t="s">
        <v>1229</v>
      </c>
      <c r="H691" s="57" t="n">
        <v>517000</v>
      </c>
    </row>
    <row r="692" customFormat="false" ht="15.75" hidden="false" customHeight="false" outlineLevel="0" collapsed="false">
      <c r="A692" s="242" t="n">
        <v>43434</v>
      </c>
      <c r="B692" s="240" t="s">
        <v>626</v>
      </c>
      <c r="D692" s="92" t="n">
        <v>0.697916666666667</v>
      </c>
      <c r="E692" s="92" t="n">
        <v>0.697916666666667</v>
      </c>
      <c r="F692" s="55" t="s">
        <v>1229</v>
      </c>
      <c r="G692" s="55" t="s">
        <v>1229</v>
      </c>
      <c r="H692" s="57" t="n">
        <v>185000</v>
      </c>
    </row>
    <row r="693" customFormat="false" ht="15.75" hidden="false" customHeight="false" outlineLevel="0" collapsed="false">
      <c r="A693" s="242" t="n">
        <v>43437</v>
      </c>
      <c r="B693" s="240" t="s">
        <v>626</v>
      </c>
      <c r="D693" s="92" t="n">
        <v>0.697916666666667</v>
      </c>
      <c r="E693" s="92" t="n">
        <v>0.697916666666667</v>
      </c>
      <c r="F693" s="55" t="s">
        <v>1230</v>
      </c>
      <c r="G693" s="55" t="s">
        <v>1230</v>
      </c>
      <c r="H693" s="57" t="n">
        <v>822000</v>
      </c>
    </row>
    <row r="694" customFormat="false" ht="15.75" hidden="false" customHeight="false" outlineLevel="0" collapsed="false">
      <c r="A694" s="242" t="n">
        <v>43438</v>
      </c>
      <c r="B694" s="240" t="s">
        <v>626</v>
      </c>
      <c r="D694" s="92" t="n">
        <v>0.697916666666667</v>
      </c>
      <c r="E694" s="92" t="n">
        <v>0.697916666666667</v>
      </c>
      <c r="F694" s="55" t="s">
        <v>1230</v>
      </c>
      <c r="G694" s="55" t="s">
        <v>1230</v>
      </c>
      <c r="H694" s="57" t="n">
        <v>66000</v>
      </c>
    </row>
    <row r="695" customFormat="false" ht="15.75" hidden="false" customHeight="false" outlineLevel="0" collapsed="false">
      <c r="A695" s="242" t="n">
        <v>43439</v>
      </c>
      <c r="B695" s="240" t="s">
        <v>626</v>
      </c>
      <c r="D695" s="92" t="n">
        <v>0.697916666666667</v>
      </c>
      <c r="E695" s="92" t="n">
        <v>0.697916666666667</v>
      </c>
      <c r="F695" s="55" t="s">
        <v>1230</v>
      </c>
      <c r="G695" s="55" t="s">
        <v>1230</v>
      </c>
      <c r="H695" s="57" t="n">
        <v>399000</v>
      </c>
    </row>
    <row r="696" customFormat="false" ht="15.75" hidden="false" customHeight="false" outlineLevel="0" collapsed="false">
      <c r="A696" s="242" t="n">
        <v>43440</v>
      </c>
      <c r="B696" s="240" t="s">
        <v>626</v>
      </c>
      <c r="D696" s="92" t="n">
        <v>0.697916666666667</v>
      </c>
      <c r="E696" s="92" t="n">
        <v>0.697916666666667</v>
      </c>
      <c r="F696" s="55" t="s">
        <v>1230</v>
      </c>
      <c r="G696" s="55" t="s">
        <v>1230</v>
      </c>
      <c r="H696" s="57" t="n">
        <v>282000</v>
      </c>
    </row>
    <row r="697" customFormat="false" ht="15.75" hidden="false" customHeight="false" outlineLevel="0" collapsed="false">
      <c r="A697" s="242" t="n">
        <v>43441</v>
      </c>
      <c r="B697" s="240" t="s">
        <v>626</v>
      </c>
      <c r="D697" s="92" t="n">
        <v>0.697916666666667</v>
      </c>
      <c r="E697" s="92" t="n">
        <v>0.697916666666667</v>
      </c>
      <c r="F697" s="55" t="s">
        <v>1230</v>
      </c>
      <c r="G697" s="55" t="s">
        <v>1230</v>
      </c>
      <c r="H697" s="57" t="n">
        <v>358000</v>
      </c>
    </row>
    <row r="698" customFormat="false" ht="15.75" hidden="false" customHeight="false" outlineLevel="0" collapsed="false">
      <c r="A698" s="242" t="n">
        <v>43444</v>
      </c>
      <c r="B698" s="240" t="s">
        <v>626</v>
      </c>
      <c r="D698" s="92" t="n">
        <v>0.697916666666667</v>
      </c>
      <c r="E698" s="92" t="n">
        <v>0.697916666666667</v>
      </c>
      <c r="F698" s="55" t="s">
        <v>1230</v>
      </c>
      <c r="G698" s="55" t="s">
        <v>1230</v>
      </c>
      <c r="H698" s="57" t="n">
        <v>347000</v>
      </c>
    </row>
    <row r="699" customFormat="false" ht="15.75" hidden="false" customHeight="false" outlineLevel="0" collapsed="false">
      <c r="A699" s="242" t="n">
        <v>43445</v>
      </c>
      <c r="B699" s="240" t="s">
        <v>626</v>
      </c>
      <c r="D699" s="92" t="n">
        <v>0.697916666666667</v>
      </c>
      <c r="E699" s="92" t="n">
        <v>0.697916666666667</v>
      </c>
      <c r="F699" s="55" t="s">
        <v>1230</v>
      </c>
      <c r="G699" s="55" t="s">
        <v>1230</v>
      </c>
      <c r="H699" s="57" t="n">
        <v>48000</v>
      </c>
    </row>
    <row r="700" customFormat="false" ht="15.75" hidden="false" customHeight="false" outlineLevel="0" collapsed="false">
      <c r="A700" s="242" t="n">
        <v>43446</v>
      </c>
      <c r="B700" s="240" t="s">
        <v>626</v>
      </c>
      <c r="D700" s="92" t="n">
        <v>0.697916666666667</v>
      </c>
      <c r="E700" s="92" t="n">
        <v>0.697916666666667</v>
      </c>
      <c r="F700" s="55" t="s">
        <v>1230</v>
      </c>
      <c r="G700" s="55" t="s">
        <v>1230</v>
      </c>
      <c r="H700" s="57" t="n">
        <v>410000</v>
      </c>
    </row>
    <row r="701" customFormat="false" ht="15.75" hidden="false" customHeight="false" outlineLevel="0" collapsed="false">
      <c r="A701" s="242" t="n">
        <v>43447</v>
      </c>
      <c r="B701" s="240" t="s">
        <v>626</v>
      </c>
      <c r="D701" s="92" t="n">
        <v>0.697916666666667</v>
      </c>
      <c r="E701" s="92" t="n">
        <v>0.697916666666667</v>
      </c>
      <c r="F701" s="55" t="s">
        <v>1230</v>
      </c>
      <c r="G701" s="55" t="s">
        <v>1230</v>
      </c>
      <c r="H701" s="57" t="n">
        <v>613000</v>
      </c>
    </row>
    <row r="702" customFormat="false" ht="15.75" hidden="false" customHeight="false" outlineLevel="0" collapsed="false">
      <c r="A702" s="242" t="n">
        <v>43448</v>
      </c>
      <c r="B702" s="240" t="s">
        <v>626</v>
      </c>
      <c r="D702" s="92" t="n">
        <v>0.697916666666667</v>
      </c>
      <c r="E702" s="92" t="n">
        <v>0.697916666666667</v>
      </c>
      <c r="F702" s="55" t="s">
        <v>1230</v>
      </c>
      <c r="G702" s="55" t="s">
        <v>1230</v>
      </c>
      <c r="H702" s="57" t="n">
        <v>301000</v>
      </c>
    </row>
    <row r="703" customFormat="false" ht="15.75" hidden="false" customHeight="false" outlineLevel="0" collapsed="false">
      <c r="A703" s="242" t="n">
        <v>43451</v>
      </c>
      <c r="B703" s="240" t="s">
        <v>626</v>
      </c>
      <c r="D703" s="92" t="n">
        <v>0.697916666666667</v>
      </c>
      <c r="E703" s="92" t="n">
        <v>0.697916666666667</v>
      </c>
      <c r="F703" s="55" t="s">
        <v>1230</v>
      </c>
      <c r="G703" s="55" t="s">
        <v>1230</v>
      </c>
      <c r="H703" s="57" t="n">
        <v>529000</v>
      </c>
    </row>
    <row r="704" customFormat="false" ht="15.75" hidden="false" customHeight="false" outlineLevel="0" collapsed="false">
      <c r="A704" s="242" t="n">
        <v>43452</v>
      </c>
      <c r="B704" s="240" t="s">
        <v>626</v>
      </c>
      <c r="D704" s="92" t="n">
        <v>0.697916666666667</v>
      </c>
      <c r="E704" s="92" t="n">
        <v>0.697916666666667</v>
      </c>
      <c r="F704" s="55" t="s">
        <v>1230</v>
      </c>
      <c r="G704" s="55" t="s">
        <v>1230</v>
      </c>
      <c r="H704" s="57" t="n">
        <v>321000</v>
      </c>
    </row>
    <row r="705" customFormat="false" ht="15.75" hidden="false" customHeight="false" outlineLevel="0" collapsed="false">
      <c r="A705" s="242" t="n">
        <v>43453</v>
      </c>
      <c r="B705" s="240" t="s">
        <v>626</v>
      </c>
      <c r="D705" s="92" t="n">
        <v>0.697916666666667</v>
      </c>
      <c r="E705" s="92" t="n">
        <v>0.697916666666667</v>
      </c>
      <c r="F705" s="55" t="s">
        <v>1230</v>
      </c>
      <c r="G705" s="55" t="s">
        <v>1230</v>
      </c>
      <c r="H705" s="57" t="n">
        <v>482000</v>
      </c>
    </row>
    <row r="706" customFormat="false" ht="15.75" hidden="false" customHeight="false" outlineLevel="0" collapsed="false">
      <c r="A706" s="242" t="n">
        <v>43454</v>
      </c>
      <c r="B706" s="240" t="s">
        <v>626</v>
      </c>
      <c r="D706" s="92" t="n">
        <v>0.697916666666667</v>
      </c>
      <c r="E706" s="92" t="n">
        <v>0.697916666666667</v>
      </c>
      <c r="F706" s="55" t="s">
        <v>1230</v>
      </c>
      <c r="G706" s="55" t="s">
        <v>1230</v>
      </c>
      <c r="H706" s="57" t="n">
        <v>17000</v>
      </c>
    </row>
    <row r="707" customFormat="false" ht="15.75" hidden="false" customHeight="false" outlineLevel="0" collapsed="false">
      <c r="A707" s="242" t="n">
        <v>43455</v>
      </c>
      <c r="B707" s="240" t="s">
        <v>626</v>
      </c>
      <c r="D707" s="92" t="n">
        <v>0.697916666666667</v>
      </c>
      <c r="E707" s="92" t="n">
        <v>0.697916666666667</v>
      </c>
      <c r="F707" s="55" t="s">
        <v>1230</v>
      </c>
      <c r="G707" s="55" t="s">
        <v>1230</v>
      </c>
      <c r="H707" s="57" t="n">
        <v>298000</v>
      </c>
    </row>
    <row r="708" customFormat="false" ht="15.75" hidden="false" customHeight="false" outlineLevel="0" collapsed="false">
      <c r="A708" s="242" t="n">
        <v>43458</v>
      </c>
      <c r="B708" s="240" t="s">
        <v>626</v>
      </c>
      <c r="D708" s="92" t="n">
        <v>0.697916666666667</v>
      </c>
      <c r="E708" s="92" t="n">
        <v>0.697916666666667</v>
      </c>
      <c r="F708" s="55" t="s">
        <v>1230</v>
      </c>
      <c r="G708" s="55" t="s">
        <v>1230</v>
      </c>
      <c r="H708" s="57" t="n">
        <v>244000</v>
      </c>
    </row>
    <row r="709" customFormat="false" ht="15.75" hidden="false" customHeight="false" outlineLevel="0" collapsed="false">
      <c r="A709" s="242" t="n">
        <v>43459</v>
      </c>
      <c r="B709" s="240" t="s">
        <v>626</v>
      </c>
      <c r="D709" s="92" t="n">
        <v>0.697916666666667</v>
      </c>
      <c r="E709" s="92" t="n">
        <v>0.697916666666667</v>
      </c>
      <c r="F709" s="55" t="s">
        <v>1230</v>
      </c>
      <c r="G709" s="55" t="s">
        <v>1230</v>
      </c>
      <c r="H709" s="57" t="n">
        <v>222000</v>
      </c>
    </row>
    <row r="710" customFormat="false" ht="15.75" hidden="false" customHeight="false" outlineLevel="0" collapsed="false">
      <c r="A710" s="242" t="n">
        <v>43460</v>
      </c>
      <c r="B710" s="240" t="s">
        <v>626</v>
      </c>
      <c r="D710" s="92" t="n">
        <v>0.697916666666667</v>
      </c>
      <c r="E710" s="92" t="n">
        <v>0.697916666666667</v>
      </c>
      <c r="F710" s="55" t="s">
        <v>1230</v>
      </c>
      <c r="G710" s="55" t="s">
        <v>1230</v>
      </c>
      <c r="H710" s="57" t="n">
        <v>366000</v>
      </c>
    </row>
    <row r="711" customFormat="false" ht="15.75" hidden="false" customHeight="false" outlineLevel="0" collapsed="false">
      <c r="A711" s="242" t="n">
        <v>43461</v>
      </c>
      <c r="B711" s="240" t="s">
        <v>626</v>
      </c>
      <c r="D711" s="92" t="n">
        <v>0.697916666666667</v>
      </c>
      <c r="E711" s="92" t="n">
        <v>0.697916666666667</v>
      </c>
      <c r="F711" s="55" t="s">
        <v>1230</v>
      </c>
      <c r="G711" s="55" t="s">
        <v>1230</v>
      </c>
      <c r="H711" s="57" t="n">
        <v>181000</v>
      </c>
    </row>
    <row r="712" customFormat="false" ht="15.75" hidden="false" customHeight="false" outlineLevel="0" collapsed="false">
      <c r="A712" s="242" t="n">
        <v>43462</v>
      </c>
      <c r="B712" s="240" t="s">
        <v>626</v>
      </c>
      <c r="D712" s="92" t="n">
        <v>0.697916666666667</v>
      </c>
      <c r="E712" s="92" t="n">
        <v>0.697916666666667</v>
      </c>
      <c r="F712" s="55" t="s">
        <v>1230</v>
      </c>
      <c r="G712" s="55" t="s">
        <v>1230</v>
      </c>
      <c r="H712" s="57" t="n">
        <v>46000</v>
      </c>
    </row>
    <row r="713" customFormat="false" ht="15.75" hidden="false" customHeight="false" outlineLevel="0" collapsed="false">
      <c r="A713" s="242" t="n">
        <v>43465</v>
      </c>
      <c r="B713" s="240" t="s">
        <v>626</v>
      </c>
      <c r="D713" s="92" t="n">
        <v>0.697916666666667</v>
      </c>
      <c r="E713" s="92" t="n">
        <v>0.697916666666667</v>
      </c>
      <c r="F713" s="55" t="s">
        <v>1229</v>
      </c>
      <c r="G713" s="55" t="s">
        <v>1229</v>
      </c>
      <c r="H713" s="57" t="n">
        <v>287000</v>
      </c>
    </row>
    <row r="714" customFormat="false" ht="15.75" hidden="false" customHeight="false" outlineLevel="0" collapsed="false">
      <c r="A714" s="242" t="n">
        <v>43466</v>
      </c>
      <c r="B714" s="240" t="s">
        <v>626</v>
      </c>
      <c r="D714" s="92" t="n">
        <v>0.697916666666667</v>
      </c>
      <c r="E714" s="92" t="n">
        <v>0.697916666666667</v>
      </c>
      <c r="F714" s="55" t="s">
        <v>1229</v>
      </c>
      <c r="G714" s="55" t="s">
        <v>1229</v>
      </c>
      <c r="H714" s="57" t="n">
        <v>21000</v>
      </c>
    </row>
    <row r="715" customFormat="false" ht="15.75" hidden="false" customHeight="false" outlineLevel="0" collapsed="false">
      <c r="A715" s="242" t="n">
        <v>43467</v>
      </c>
      <c r="B715" s="240" t="s">
        <v>626</v>
      </c>
      <c r="D715" s="92" t="n">
        <v>0.697916666666667</v>
      </c>
      <c r="E715" s="92" t="n">
        <v>0.697916666666667</v>
      </c>
      <c r="F715" s="55" t="s">
        <v>1229</v>
      </c>
      <c r="G715" s="55" t="s">
        <v>1229</v>
      </c>
      <c r="H715" s="57" t="n">
        <v>291000</v>
      </c>
    </row>
    <row r="716" customFormat="false" ht="15.75" hidden="false" customHeight="false" outlineLevel="0" collapsed="false">
      <c r="A716" s="242" t="n">
        <v>43468</v>
      </c>
      <c r="B716" s="240" t="s">
        <v>626</v>
      </c>
      <c r="D716" s="92" t="n">
        <v>0.697916666666667</v>
      </c>
      <c r="E716" s="92" t="n">
        <v>0.697916666666667</v>
      </c>
      <c r="F716" s="55" t="s">
        <v>1229</v>
      </c>
      <c r="G716" s="55" t="s">
        <v>1229</v>
      </c>
      <c r="H716" s="57" t="n">
        <v>192000</v>
      </c>
    </row>
    <row r="717" customFormat="false" ht="15.75" hidden="false" customHeight="false" outlineLevel="0" collapsed="false">
      <c r="A717" s="242" t="n">
        <v>43469</v>
      </c>
      <c r="B717" s="240" t="s">
        <v>626</v>
      </c>
      <c r="D717" s="92" t="n">
        <v>0.697916666666667</v>
      </c>
      <c r="E717" s="92" t="n">
        <v>0.697916666666667</v>
      </c>
      <c r="F717" s="55" t="s">
        <v>1229</v>
      </c>
      <c r="G717" s="55" t="s">
        <v>1229</v>
      </c>
      <c r="H717" s="57" t="n">
        <v>250000</v>
      </c>
    </row>
    <row r="718" customFormat="false" ht="15.75" hidden="false" customHeight="false" outlineLevel="0" collapsed="false">
      <c r="A718" s="242" t="n">
        <v>43472</v>
      </c>
      <c r="B718" s="240" t="s">
        <v>626</v>
      </c>
      <c r="D718" s="92" t="n">
        <v>0.697916666666667</v>
      </c>
      <c r="E718" s="92" t="n">
        <v>0.697916666666667</v>
      </c>
      <c r="F718" s="55" t="s">
        <v>1229</v>
      </c>
      <c r="G718" s="55" t="s">
        <v>1229</v>
      </c>
      <c r="H718" s="57" t="n">
        <v>373000</v>
      </c>
    </row>
    <row r="719" customFormat="false" ht="15.75" hidden="false" customHeight="false" outlineLevel="0" collapsed="false">
      <c r="A719" s="242" t="n">
        <v>43473</v>
      </c>
      <c r="B719" s="240" t="s">
        <v>626</v>
      </c>
      <c r="D719" s="92" t="n">
        <v>0.697916666666667</v>
      </c>
      <c r="E719" s="92" t="n">
        <v>0.697916666666667</v>
      </c>
      <c r="F719" s="55" t="s">
        <v>1229</v>
      </c>
      <c r="G719" s="55" t="s">
        <v>1229</v>
      </c>
      <c r="H719" s="19" t="n">
        <v>122000</v>
      </c>
    </row>
    <row r="720" customFormat="false" ht="15.75" hidden="false" customHeight="false" outlineLevel="0" collapsed="false">
      <c r="A720" s="242" t="n">
        <v>43474</v>
      </c>
      <c r="B720" s="240" t="s">
        <v>626</v>
      </c>
      <c r="D720" s="92" t="n">
        <v>0.697916666666667</v>
      </c>
      <c r="E720" s="92" t="n">
        <v>0.697916666666667</v>
      </c>
      <c r="F720" s="55" t="s">
        <v>1229</v>
      </c>
      <c r="G720" s="55" t="s">
        <v>1229</v>
      </c>
      <c r="H720" s="19" t="n">
        <v>240000</v>
      </c>
    </row>
    <row r="721" customFormat="false" ht="15.75" hidden="false" customHeight="false" outlineLevel="0" collapsed="false">
      <c r="A721" s="242" t="n">
        <v>43475</v>
      </c>
      <c r="B721" s="240" t="s">
        <v>626</v>
      </c>
      <c r="D721" s="92" t="n">
        <v>0.697916666666667</v>
      </c>
      <c r="E721" s="92" t="n">
        <v>0.697916666666667</v>
      </c>
      <c r="F721" s="55" t="s">
        <v>1229</v>
      </c>
      <c r="G721" s="55" t="s">
        <v>1229</v>
      </c>
      <c r="H721" s="19" t="n">
        <v>197000</v>
      </c>
    </row>
    <row r="722" customFormat="false" ht="15.75" hidden="false" customHeight="false" outlineLevel="0" collapsed="false">
      <c r="A722" s="242" t="n">
        <v>43476</v>
      </c>
      <c r="B722" s="240" t="s">
        <v>626</v>
      </c>
      <c r="D722" s="92" t="n">
        <v>0.697916666666667</v>
      </c>
      <c r="E722" s="92" t="n">
        <v>0.697916666666667</v>
      </c>
      <c r="F722" s="55" t="s">
        <v>1229</v>
      </c>
      <c r="G722" s="55" t="s">
        <v>1229</v>
      </c>
      <c r="H722" s="19" t="n">
        <v>325000</v>
      </c>
    </row>
  </sheetData>
  <conditionalFormatting sqref="B2:B208 B343:B351 B484:B612">
    <cfRule type="containsText" priority="2" operator="containsText" aboveAverage="0" equalAverage="0" bottom="0" percent="0" rank="0" text="Successful Broadcast" dxfId="0">
      <formula>NOT(ISERROR(SEARCH("Successful Broadcast",B2)))</formula>
    </cfRule>
  </conditionalFormatting>
  <conditionalFormatting sqref="B2:B208 B343:B351 B484:B612">
    <cfRule type="containsText" priority="3" operator="containsText" aboveAverage="0" equalAverage="0" bottom="0" percent="0" rank="0" text="Broadcast With Error" dxfId="1">
      <formula>NOT(ISERROR(SEARCH("Broadcast With Error",B2)))</formula>
    </cfRule>
  </conditionalFormatting>
  <conditionalFormatting sqref="B2:B208 B343:B351 B484:B612">
    <cfRule type="containsText" priority="4" operator="containsText" aboveAverage="0" equalAverage="0" bottom="0" percent="0" rank="0" text="Not Broadcast" dxfId="2">
      <formula>NOT(ISERROR(SEARCH("Not Broadcast",B2)))</formula>
    </cfRule>
  </conditionalFormatting>
  <dataValidations count="1">
    <dataValidation allowBlank="true" operator="between" showDropDown="false" showErrorMessage="false" showInputMessage="false" sqref="B2:B208 B343:B351 B484:B612" type="list">
      <formula1>"Successful Broadcast,Broadcast with Error,Not Broadcast"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2024-02-04T04:55:32Z</dcterms:modified>
  <cp:revision>1</cp:revision>
  <dc:subject/>
  <dc:title/>
</cp:coreProperties>
</file>