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30136C2B-4103-B44E-A383-F8A1A252BC8F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<sst xmlns="http://schemas.openxmlformats.org/spreadsheetml/2006/main" count="948" uniqueCount="124">
  <si>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</si>
  <si>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</si>
  <si>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</si>
  <si>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</si>
  <si>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</si>
  <si>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</si>
  <si>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</si>
  <si>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</si>
  <si>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</si>
  <si>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</si>
  <si>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</si>
  <si>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</si>
  <si>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</si>
  <si>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</si>
  <si>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</si>
  <si>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</si>
  <si>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</si>
  <si>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</si>
  <si>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</si>
  <si>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</si>
  <si>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</si>
  <si>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</si>
  <si>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</si>
  <si>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</si>
  <si>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</si>
  <si>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</si>
  <si>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</si>
  <si>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</si>
  <si>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</si>
  <si>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</si>
  <si>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</si>
  <si>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</si>
  <si>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</si>
  <si>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</si>
  <si>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</si>
  <si>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Lazer</t>
  </si>
  <si>
    <t>Vestuário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</si>
  <si>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</si>
  <si>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</si>
  <si>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</si>
  <si>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</si>
  <si>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</si>
  <si>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</si>
  <si>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</si>
  <si>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</si>
  <si>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</si>
  <si>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</si>
  <si>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</si>
  <si>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</si>
  <si>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</si>
  <si>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</si>
  <si>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</si>
  <si>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</si>
  <si>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Faculdade Mari</t>
  </si>
  <si>
    <t>Devolução</t>
  </si>
  <si>
    <t>Reembolso</t>
  </si>
  <si>
    <t>Secagem Roupas</t>
  </si>
  <si>
    <t>Serviços</t>
  </si>
  <si>
    <t>Acessórios Deacthlon</t>
  </si>
  <si>
    <t>Gasolina Celta</t>
  </si>
  <si>
    <t>Pix 99</t>
  </si>
  <si>
    <t>Cartão Mãe</t>
  </si>
  <si>
    <t>Convênio</t>
  </si>
  <si>
    <t>Sáude</t>
  </si>
  <si>
    <t>Flores Mari</t>
  </si>
  <si>
    <t>The Coffee</t>
  </si>
  <si>
    <t>Café</t>
  </si>
  <si>
    <t>Estacionamento</t>
  </si>
  <si>
    <t>Uber</t>
  </si>
  <si>
    <t>Vinho Ifood</t>
  </si>
  <si>
    <t>Zaffari</t>
  </si>
  <si>
    <t>Prédio</t>
  </si>
  <si>
    <t>Oxxo</t>
  </si>
  <si>
    <t>Pasquim</t>
  </si>
  <si>
    <t>Embalagem</t>
  </si>
  <si>
    <t>Outros</t>
  </si>
  <si>
    <t>Agua</t>
  </si>
  <si>
    <t>Dinheiro Emprestado</t>
  </si>
  <si>
    <t>Empréstimo</t>
  </si>
  <si>
    <t>Pgto Fatura</t>
  </si>
  <si>
    <t>Flash Mari</t>
  </si>
  <si>
    <t>Consórcio</t>
  </si>
  <si>
    <t>Investimento</t>
  </si>
  <si>
    <t>Parcela Ano Novo</t>
  </si>
  <si>
    <t>Cartão C6</t>
  </si>
  <si>
    <t>Resgate Investimento</t>
  </si>
  <si>
    <t>Resgate</t>
  </si>
  <si>
    <t>Dr Consulta</t>
  </si>
  <si>
    <t>Exames Mari</t>
  </si>
  <si>
    <t>Reembolso Mari</t>
  </si>
  <si>
    <t>St Marche</t>
  </si>
  <si>
    <t>Farmacia</t>
  </si>
  <si>
    <t>Plinio</t>
  </si>
  <si>
    <t>Bala</t>
  </si>
  <si>
    <t>Agua Oxxo</t>
  </si>
  <si>
    <t>Drogaria</t>
  </si>
  <si>
    <t>ProFarma</t>
  </si>
  <si>
    <t>Empréstimo Pai</t>
  </si>
  <si>
    <t>Zul+</t>
  </si>
  <si>
    <t>Utilidade</t>
  </si>
  <si>
    <t>Uber Flash</t>
  </si>
  <si>
    <t>Mocassin Casamento</t>
  </si>
  <si>
    <t>Emissão Tag</t>
  </si>
  <si>
    <t xml:space="preserve">Crossfit Santana </t>
  </si>
  <si>
    <t xml:space="preserve">Ingresso BK </t>
  </si>
  <si>
    <t>Devolução Zara</t>
  </si>
  <si>
    <t>Estorno</t>
  </si>
  <si>
    <t>Devolução Uber Pai</t>
  </si>
  <si>
    <t>Pao de Acucar</t>
  </si>
  <si>
    <t>Padaria</t>
  </si>
  <si>
    <t xml:space="preserve">Uber  </t>
  </si>
  <si>
    <t xml:space="preserve">Plano Átomos </t>
  </si>
  <si>
    <t>Presente Casamento</t>
  </si>
  <si>
    <t>Pix Robson</t>
  </si>
  <si>
    <t>Pagamento</t>
  </si>
  <si>
    <t>Empório</t>
  </si>
  <si>
    <t>Drogasil</t>
  </si>
  <si>
    <t>Paçoca</t>
  </si>
  <si>
    <t>Pomar da Vila</t>
  </si>
  <si>
    <t>Velocita</t>
  </si>
  <si>
    <t>Carrefour</t>
  </si>
  <si>
    <t>Váriados</t>
  </si>
  <si>
    <t>Divida Sem Parar</t>
  </si>
  <si>
    <t>Divida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</si>
</sst>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4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88"/>
  <sheetViews>
    <sheetView tabSelected="1" zoomScale="120" zoomScaleNormal="120" workbookViewId="0">
      <selection activeCell="D108" sqref="D108"/>
    </sheetView>
  </sheetViews>
  <sheetFormatPr baseColWidth="10" defaultColWidth="8.83203125" defaultRowHeight="15" x14ac:dyDescent="0.2"/>
  <cols>
    <col min="1" max="1" width="15" customWidth="1"/>
    <col min="2" max="2" width="24.33203125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s="7">
        <v>45812</v>
      </c>
      <c r="B2" s="8" t="s">
        <v>42</v>
      </c>
      <c r="C2" s="8" t="s">
        <v>43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hidden="1" x14ac:dyDescent="0.2">
      <c r="A3" s="7">
        <v>45812</v>
      </c>
      <c r="B3" s="8" t="s">
        <v>44</v>
      </c>
      <c r="C3" s="8" t="s">
        <v>45</v>
      </c>
      <c r="D3" s="9">
        <v>179.81</v>
      </c>
      <c r="E3" s="8" t="s">
        <v>19</v>
      </c>
      <c r="F3" s="8" t="s">
        <v>34</v>
      </c>
      <c r="G3" s="8" t="s">
        <v>31</v>
      </c>
      <c r="H3" s="8">
        <v>1</v>
      </c>
      <c r="I3" s="8">
        <v>1</v>
      </c>
    </row>
    <row r="4" spans="1:9" hidden="1" x14ac:dyDescent="0.2">
      <c r="A4" s="7">
        <v>45813</v>
      </c>
      <c r="B4" s="8" t="s">
        <v>46</v>
      </c>
      <c r="C4" s="8" t="s">
        <v>47</v>
      </c>
      <c r="D4" s="9">
        <v>20</v>
      </c>
      <c r="E4" s="8" t="s">
        <v>19</v>
      </c>
      <c r="F4" s="8" t="s">
        <v>34</v>
      </c>
      <c r="G4" s="8" t="s">
        <v>31</v>
      </c>
      <c r="H4" s="8">
        <v>1</v>
      </c>
      <c r="I4" s="8">
        <v>1</v>
      </c>
    </row>
    <row r="5" spans="1:9" hidden="1" x14ac:dyDescent="0.2">
      <c r="A5" s="7">
        <v>45814</v>
      </c>
      <c r="B5" s="8" t="s">
        <v>27</v>
      </c>
      <c r="C5" s="8" t="s">
        <v>28</v>
      </c>
      <c r="D5" s="9">
        <v>55</v>
      </c>
      <c r="E5" s="8" t="s">
        <v>19</v>
      </c>
      <c r="F5" s="8" t="s">
        <v>21</v>
      </c>
      <c r="G5" s="8" t="s">
        <v>20</v>
      </c>
      <c r="H5" s="8">
        <v>12</v>
      </c>
      <c r="I5" s="8">
        <v>1</v>
      </c>
    </row>
    <row r="6" spans="1:9" hidden="1" x14ac:dyDescent="0.2">
      <c r="A6" s="7">
        <v>45814</v>
      </c>
      <c r="B6" s="8" t="s">
        <v>48</v>
      </c>
      <c r="C6" s="8" t="s">
        <v>49</v>
      </c>
      <c r="D6" s="9">
        <v>8.99</v>
      </c>
      <c r="E6" s="8" t="s">
        <v>19</v>
      </c>
      <c r="F6" s="8" t="s">
        <v>34</v>
      </c>
      <c r="G6" s="8" t="s">
        <v>31</v>
      </c>
      <c r="H6" s="8">
        <v>1</v>
      </c>
      <c r="I6" s="8">
        <v>1</v>
      </c>
    </row>
    <row r="7" spans="1:9" hidden="1" x14ac:dyDescent="0.2">
      <c r="A7" s="7">
        <v>45814</v>
      </c>
      <c r="B7" s="8" t="s">
        <v>50</v>
      </c>
      <c r="C7" s="8" t="s">
        <v>51</v>
      </c>
      <c r="D7" s="9">
        <v>6</v>
      </c>
      <c r="E7" s="8" t="s">
        <v>19</v>
      </c>
      <c r="F7" s="8" t="s">
        <v>34</v>
      </c>
      <c r="G7" s="8" t="s">
        <v>31</v>
      </c>
      <c r="H7" s="8">
        <v>1</v>
      </c>
      <c r="I7" s="8">
        <v>1</v>
      </c>
    </row>
    <row r="8" spans="1:9" hidden="1" x14ac:dyDescent="0.2">
      <c r="A8" s="7">
        <v>45818</v>
      </c>
      <c r="B8" s="8" t="s">
        <v>17</v>
      </c>
      <c r="C8" s="8" t="s">
        <v>18</v>
      </c>
      <c r="D8" s="9">
        <v>270</v>
      </c>
      <c r="E8" s="8" t="s">
        <v>19</v>
      </c>
      <c r="F8" s="8" t="s">
        <v>21</v>
      </c>
      <c r="G8" s="8" t="s">
        <v>20</v>
      </c>
      <c r="H8" s="8">
        <v>12</v>
      </c>
      <c r="I8" s="8">
        <v>1</v>
      </c>
    </row>
    <row r="9" spans="1:9" hidden="1" x14ac:dyDescent="0.2">
      <c r="A9" s="7">
        <v>45818</v>
      </c>
      <c r="B9" s="8" t="s">
        <v>24</v>
      </c>
      <c r="C9" s="8" t="s">
        <v>25</v>
      </c>
      <c r="D9" s="9">
        <v>6569.5</v>
      </c>
      <c r="E9" s="8" t="s">
        <v>26</v>
      </c>
      <c r="F9" s="8" t="s">
        <v>21</v>
      </c>
      <c r="G9" s="8" t="s">
        <v>20</v>
      </c>
      <c r="H9" s="8">
        <v>12</v>
      </c>
      <c r="I9" s="8">
        <v>1</v>
      </c>
    </row>
    <row r="10" spans="1:9" hidden="1" x14ac:dyDescent="0.2">
      <c r="A10" s="7">
        <v>45818</v>
      </c>
      <c r="B10" s="8" t="s">
        <v>29</v>
      </c>
      <c r="C10" s="8" t="s">
        <v>30</v>
      </c>
      <c r="D10" s="9">
        <v>277.33999999999997</v>
      </c>
      <c r="E10" s="8" t="s">
        <v>19</v>
      </c>
      <c r="F10" s="8" t="s">
        <v>21</v>
      </c>
      <c r="G10" s="8" t="s">
        <v>20</v>
      </c>
      <c r="H10" s="8">
        <v>12</v>
      </c>
      <c r="I10" s="8">
        <v>1</v>
      </c>
    </row>
    <row r="11" spans="1:9" hidden="1" x14ac:dyDescent="0.2">
      <c r="A11" s="7">
        <v>45818</v>
      </c>
      <c r="B11" s="8" t="s">
        <v>37</v>
      </c>
      <c r="C11" s="8" t="s">
        <v>35</v>
      </c>
      <c r="D11" s="9">
        <v>149.6</v>
      </c>
      <c r="E11" s="8" t="s">
        <v>19</v>
      </c>
      <c r="F11" s="8" t="s">
        <v>34</v>
      </c>
      <c r="G11" s="8" t="s">
        <v>20</v>
      </c>
      <c r="H11" s="8">
        <v>6</v>
      </c>
      <c r="I11" s="8">
        <v>1</v>
      </c>
    </row>
    <row r="12" spans="1:9" hidden="1" x14ac:dyDescent="0.2">
      <c r="A12" s="7">
        <v>45818</v>
      </c>
      <c r="B12" s="8" t="s">
        <v>38</v>
      </c>
      <c r="C12" s="8" t="s">
        <v>18</v>
      </c>
      <c r="D12" s="9">
        <v>270</v>
      </c>
      <c r="E12" s="8" t="s">
        <v>19</v>
      </c>
      <c r="F12" s="8" t="s">
        <v>39</v>
      </c>
      <c r="G12" s="8" t="s">
        <v>31</v>
      </c>
      <c r="H12" s="8">
        <v>1</v>
      </c>
      <c r="I12" s="8">
        <v>1</v>
      </c>
    </row>
    <row r="13" spans="1:9" hidden="1" x14ac:dyDescent="0.2">
      <c r="A13" s="7">
        <v>45818</v>
      </c>
      <c r="B13" s="8" t="s">
        <v>40</v>
      </c>
      <c r="C13" s="8" t="s">
        <v>41</v>
      </c>
      <c r="D13" s="9">
        <v>735.01</v>
      </c>
      <c r="E13" s="8" t="s">
        <v>19</v>
      </c>
      <c r="F13" s="8" t="s">
        <v>34</v>
      </c>
      <c r="G13" s="8" t="s">
        <v>31</v>
      </c>
      <c r="H13" s="8">
        <v>1</v>
      </c>
      <c r="I13" s="8">
        <v>1</v>
      </c>
    </row>
    <row r="14" spans="1:9" hidden="1" x14ac:dyDescent="0.2">
      <c r="A14" s="7">
        <v>45818</v>
      </c>
      <c r="B14" s="8" t="s">
        <v>52</v>
      </c>
      <c r="C14" s="8" t="s">
        <v>47</v>
      </c>
      <c r="D14" s="9">
        <v>279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hidden="1" x14ac:dyDescent="0.2">
      <c r="A15" s="7">
        <v>45818</v>
      </c>
      <c r="B15" s="8" t="s">
        <v>22</v>
      </c>
      <c r="C15" s="8" t="s">
        <v>23</v>
      </c>
      <c r="D15" s="9">
        <v>1800</v>
      </c>
      <c r="E15" s="8" t="s">
        <v>19</v>
      </c>
      <c r="F15" s="8" t="s">
        <v>21</v>
      </c>
      <c r="G15" s="8" t="s">
        <v>20</v>
      </c>
      <c r="H15" s="8">
        <v>12</v>
      </c>
      <c r="I15" s="8">
        <v>1</v>
      </c>
    </row>
    <row r="16" spans="1:9" hidden="1" x14ac:dyDescent="0.2">
      <c r="A16" s="7">
        <v>45818</v>
      </c>
      <c r="B16" s="8" t="s">
        <v>53</v>
      </c>
      <c r="C16" s="8" t="s">
        <v>54</v>
      </c>
      <c r="D16" s="9">
        <v>813.65</v>
      </c>
      <c r="E16" s="8" t="s">
        <v>19</v>
      </c>
      <c r="F16" s="8" t="s">
        <v>34</v>
      </c>
      <c r="G16" s="8" t="s">
        <v>31</v>
      </c>
      <c r="H16" s="8">
        <v>1</v>
      </c>
      <c r="I16" s="8">
        <v>1</v>
      </c>
    </row>
    <row r="17" spans="1:9" hidden="1" x14ac:dyDescent="0.2">
      <c r="A17" s="7">
        <v>45818</v>
      </c>
      <c r="B17" s="8" t="s">
        <v>56</v>
      </c>
      <c r="C17" s="8" t="s">
        <v>57</v>
      </c>
      <c r="D17" s="9">
        <v>39.799999999999997</v>
      </c>
      <c r="E17" s="8" t="s">
        <v>19</v>
      </c>
      <c r="F17" s="8" t="s">
        <v>34</v>
      </c>
      <c r="G17" s="8" t="s">
        <v>31</v>
      </c>
      <c r="H17" s="8">
        <v>1</v>
      </c>
      <c r="I17" s="8">
        <v>1</v>
      </c>
    </row>
    <row r="18" spans="1:9" hidden="1" x14ac:dyDescent="0.2">
      <c r="A18" s="7">
        <v>45818</v>
      </c>
      <c r="B18" s="8" t="s">
        <v>58</v>
      </c>
      <c r="C18" s="8" t="s">
        <v>36</v>
      </c>
      <c r="D18" s="9">
        <v>119.98</v>
      </c>
      <c r="E18" s="8" t="s">
        <v>19</v>
      </c>
      <c r="F18" s="8" t="s">
        <v>34</v>
      </c>
      <c r="G18" s="8" t="s">
        <v>31</v>
      </c>
      <c r="H18" s="8">
        <v>1</v>
      </c>
      <c r="I18" s="8">
        <v>1</v>
      </c>
    </row>
    <row r="19" spans="1:9" hidden="1" x14ac:dyDescent="0.2">
      <c r="A19" s="7">
        <v>45818</v>
      </c>
      <c r="B19" s="8" t="s">
        <v>59</v>
      </c>
      <c r="C19" s="8" t="s">
        <v>51</v>
      </c>
      <c r="D19" s="9">
        <v>50</v>
      </c>
      <c r="E19" s="8" t="s">
        <v>19</v>
      </c>
      <c r="F19" s="8" t="s">
        <v>34</v>
      </c>
      <c r="G19" s="8" t="s">
        <v>31</v>
      </c>
      <c r="H19" s="8">
        <v>1</v>
      </c>
      <c r="I19" s="8">
        <v>1</v>
      </c>
    </row>
    <row r="20" spans="1:9" hidden="1" x14ac:dyDescent="0.2">
      <c r="A20" s="7">
        <v>45819</v>
      </c>
      <c r="B20" s="8" t="s">
        <v>60</v>
      </c>
      <c r="C20" s="8" t="s">
        <v>51</v>
      </c>
      <c r="D20" s="9">
        <v>5</v>
      </c>
      <c r="E20" s="8" t="s">
        <v>19</v>
      </c>
      <c r="F20" s="8" t="s">
        <v>34</v>
      </c>
      <c r="G20" s="8" t="s">
        <v>31</v>
      </c>
      <c r="H20" s="8">
        <v>1</v>
      </c>
      <c r="I20" s="8">
        <v>1</v>
      </c>
    </row>
    <row r="21" spans="1:9" hidden="1" x14ac:dyDescent="0.2">
      <c r="A21" s="7">
        <v>45819</v>
      </c>
      <c r="B21" s="8" t="s">
        <v>61</v>
      </c>
      <c r="C21" s="8" t="s">
        <v>47</v>
      </c>
      <c r="D21" s="9">
        <v>165</v>
      </c>
      <c r="E21" s="8" t="s">
        <v>19</v>
      </c>
      <c r="F21" s="8" t="s">
        <v>39</v>
      </c>
      <c r="G21" s="8" t="s">
        <v>31</v>
      </c>
      <c r="H21" s="8">
        <v>1</v>
      </c>
      <c r="I21" s="8">
        <v>1</v>
      </c>
    </row>
    <row r="22" spans="1:9" hidden="1" x14ac:dyDescent="0.2">
      <c r="A22" s="7">
        <v>45819</v>
      </c>
      <c r="B22" s="8" t="s">
        <v>62</v>
      </c>
      <c r="C22" s="8" t="s">
        <v>63</v>
      </c>
      <c r="D22" s="9">
        <v>185</v>
      </c>
      <c r="E22" s="8" t="s">
        <v>19</v>
      </c>
      <c r="F22" s="8" t="s">
        <v>34</v>
      </c>
      <c r="G22" s="8" t="s">
        <v>31</v>
      </c>
      <c r="H22" s="8">
        <v>1</v>
      </c>
      <c r="I22" s="8">
        <v>1</v>
      </c>
    </row>
    <row r="23" spans="1:9" hidden="1" x14ac:dyDescent="0.2">
      <c r="A23" s="7">
        <v>45820</v>
      </c>
      <c r="B23" s="8" t="s">
        <v>64</v>
      </c>
      <c r="C23" s="8" t="s">
        <v>47</v>
      </c>
      <c r="D23" s="9">
        <v>65</v>
      </c>
      <c r="E23" s="8" t="s">
        <v>19</v>
      </c>
      <c r="F23" s="8" t="s">
        <v>34</v>
      </c>
      <c r="G23" s="8" t="s">
        <v>31</v>
      </c>
      <c r="H23" s="8">
        <v>1</v>
      </c>
      <c r="I23" s="8">
        <v>1</v>
      </c>
    </row>
    <row r="24" spans="1:9" hidden="1" x14ac:dyDescent="0.2">
      <c r="A24" s="7">
        <v>45820</v>
      </c>
      <c r="B24" s="8" t="s">
        <v>65</v>
      </c>
      <c r="C24" s="8" t="s">
        <v>66</v>
      </c>
      <c r="D24" s="9">
        <v>19.8</v>
      </c>
      <c r="E24" s="8" t="s">
        <v>19</v>
      </c>
      <c r="F24" s="8" t="s">
        <v>34</v>
      </c>
      <c r="G24" s="8" t="s">
        <v>31</v>
      </c>
      <c r="H24" s="8">
        <v>1</v>
      </c>
      <c r="I24" s="8">
        <v>1</v>
      </c>
    </row>
    <row r="25" spans="1:9" hidden="1" x14ac:dyDescent="0.2">
      <c r="A25" s="7">
        <v>45821</v>
      </c>
      <c r="B25" s="8" t="s">
        <v>32</v>
      </c>
      <c r="C25" s="8" t="s">
        <v>33</v>
      </c>
      <c r="D25" s="9">
        <v>561.79</v>
      </c>
      <c r="E25" s="8" t="s">
        <v>19</v>
      </c>
      <c r="F25" s="8" t="s">
        <v>34</v>
      </c>
      <c r="G25" s="8" t="s">
        <v>31</v>
      </c>
      <c r="H25" s="8">
        <v>1</v>
      </c>
      <c r="I25" s="8">
        <v>1</v>
      </c>
    </row>
    <row r="26" spans="1:9" hidden="1" x14ac:dyDescent="0.2">
      <c r="A26" s="7">
        <v>45821</v>
      </c>
      <c r="B26" s="8" t="s">
        <v>67</v>
      </c>
      <c r="C26" s="8" t="s">
        <v>51</v>
      </c>
      <c r="D26" s="9">
        <v>10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hidden="1" x14ac:dyDescent="0.2">
      <c r="A27" s="7">
        <v>45821</v>
      </c>
      <c r="B27" s="8" t="s">
        <v>68</v>
      </c>
      <c r="C27" s="8" t="s">
        <v>51</v>
      </c>
      <c r="D27" s="9">
        <v>109.28</v>
      </c>
      <c r="E27" s="8" t="s">
        <v>19</v>
      </c>
      <c r="F27" s="8" t="s">
        <v>34</v>
      </c>
      <c r="G27" s="8" t="s">
        <v>31</v>
      </c>
      <c r="H27" s="8">
        <v>1</v>
      </c>
      <c r="I27" s="8">
        <v>1</v>
      </c>
    </row>
    <row r="28" spans="1:9" hidden="1" x14ac:dyDescent="0.2">
      <c r="A28" s="7">
        <v>45821</v>
      </c>
      <c r="B28" s="8" t="s">
        <v>68</v>
      </c>
      <c r="C28" s="8" t="s">
        <v>51</v>
      </c>
      <c r="D28" s="9">
        <v>66.28</v>
      </c>
      <c r="E28" s="8" t="s">
        <v>19</v>
      </c>
      <c r="F28" s="8" t="s">
        <v>34</v>
      </c>
      <c r="G28" s="8" t="s">
        <v>31</v>
      </c>
      <c r="H28" s="8">
        <v>1</v>
      </c>
      <c r="I28" s="8">
        <v>1</v>
      </c>
    </row>
    <row r="29" spans="1:9" hidden="1" x14ac:dyDescent="0.2">
      <c r="A29" s="7">
        <v>45821</v>
      </c>
      <c r="B29" s="8" t="s">
        <v>69</v>
      </c>
      <c r="C29" s="8" t="s">
        <v>33</v>
      </c>
      <c r="D29" s="9">
        <v>110.99</v>
      </c>
      <c r="E29" s="8" t="s">
        <v>19</v>
      </c>
      <c r="F29" s="8" t="s">
        <v>34</v>
      </c>
      <c r="G29" s="8" t="s">
        <v>31</v>
      </c>
      <c r="H29" s="8">
        <v>1</v>
      </c>
      <c r="I29" s="8">
        <v>1</v>
      </c>
    </row>
    <row r="30" spans="1:9" hidden="1" x14ac:dyDescent="0.2">
      <c r="A30" s="7">
        <v>45822</v>
      </c>
      <c r="B30" s="8" t="s">
        <v>68</v>
      </c>
      <c r="C30" s="8" t="s">
        <v>51</v>
      </c>
      <c r="D30" s="9">
        <v>15.98</v>
      </c>
      <c r="E30" s="8" t="s">
        <v>19</v>
      </c>
      <c r="F30" s="8" t="s">
        <v>34</v>
      </c>
      <c r="G30" s="8" t="s">
        <v>31</v>
      </c>
      <c r="H30" s="8">
        <v>1</v>
      </c>
      <c r="I30" s="8">
        <v>1</v>
      </c>
    </row>
    <row r="31" spans="1:9" hidden="1" x14ac:dyDescent="0.2">
      <c r="A31" s="7">
        <v>45822</v>
      </c>
      <c r="B31" s="8" t="s">
        <v>68</v>
      </c>
      <c r="C31" s="8" t="s">
        <v>51</v>
      </c>
      <c r="D31" s="9">
        <v>18.98</v>
      </c>
      <c r="E31" s="8" t="s">
        <v>19</v>
      </c>
      <c r="F31" s="8" t="s">
        <v>34</v>
      </c>
      <c r="G31" s="8" t="s">
        <v>31</v>
      </c>
      <c r="H31" s="8">
        <v>1</v>
      </c>
      <c r="I31" s="8">
        <v>1</v>
      </c>
    </row>
    <row r="32" spans="1:9" hidden="1" x14ac:dyDescent="0.2">
      <c r="A32" s="7">
        <v>45822</v>
      </c>
      <c r="B32" s="8" t="s">
        <v>70</v>
      </c>
      <c r="C32" s="8" t="s">
        <v>49</v>
      </c>
      <c r="D32" s="9">
        <v>132.93</v>
      </c>
      <c r="E32" s="8" t="s">
        <v>19</v>
      </c>
      <c r="F32" s="8" t="s">
        <v>34</v>
      </c>
      <c r="G32" s="8" t="s">
        <v>31</v>
      </c>
      <c r="H32" s="8">
        <v>1</v>
      </c>
      <c r="I32" s="8">
        <v>1</v>
      </c>
    </row>
    <row r="33" spans="1:9" hidden="1" x14ac:dyDescent="0.2">
      <c r="A33" s="7">
        <v>45825</v>
      </c>
      <c r="B33" s="8" t="s">
        <v>71</v>
      </c>
      <c r="C33" s="8" t="s">
        <v>49</v>
      </c>
      <c r="D33" s="9">
        <v>3.59</v>
      </c>
      <c r="E33" s="8" t="s">
        <v>19</v>
      </c>
      <c r="F33" s="8" t="s">
        <v>34</v>
      </c>
      <c r="G33" s="8" t="s">
        <v>31</v>
      </c>
      <c r="H33" s="8">
        <v>1</v>
      </c>
      <c r="I33" s="8">
        <v>1</v>
      </c>
    </row>
    <row r="34" spans="1:9" hidden="1" x14ac:dyDescent="0.2">
      <c r="A34" s="7">
        <v>45827</v>
      </c>
      <c r="B34" s="8" t="s">
        <v>72</v>
      </c>
      <c r="C34" s="8" t="s">
        <v>49</v>
      </c>
      <c r="D34" s="9">
        <v>26.09</v>
      </c>
      <c r="E34" s="8" t="s">
        <v>19</v>
      </c>
      <c r="F34" s="8" t="s">
        <v>34</v>
      </c>
      <c r="G34" s="8" t="s">
        <v>31</v>
      </c>
      <c r="H34" s="8">
        <v>1</v>
      </c>
      <c r="I34" s="8">
        <v>1</v>
      </c>
    </row>
    <row r="35" spans="1:9" hidden="1" x14ac:dyDescent="0.2">
      <c r="A35" s="7">
        <v>45828</v>
      </c>
      <c r="B35" s="8" t="s">
        <v>73</v>
      </c>
      <c r="C35" s="8" t="s">
        <v>33</v>
      </c>
      <c r="D35" s="9">
        <v>122.38</v>
      </c>
      <c r="E35" s="8" t="s">
        <v>19</v>
      </c>
      <c r="F35" s="8" t="s">
        <v>34</v>
      </c>
      <c r="G35" s="8" t="s">
        <v>31</v>
      </c>
      <c r="H35" s="8">
        <v>1</v>
      </c>
      <c r="I35" s="8">
        <v>1</v>
      </c>
    </row>
    <row r="36" spans="1:9" hidden="1" x14ac:dyDescent="0.2">
      <c r="A36" s="7">
        <v>45828</v>
      </c>
      <c r="B36" s="8" t="s">
        <v>71</v>
      </c>
      <c r="C36" s="8" t="s">
        <v>49</v>
      </c>
      <c r="D36" s="9">
        <v>7.99</v>
      </c>
      <c r="E36" s="8" t="s">
        <v>19</v>
      </c>
      <c r="F36" s="8" t="s">
        <v>34</v>
      </c>
      <c r="G36" s="8" t="s">
        <v>31</v>
      </c>
      <c r="H36" s="8">
        <v>1</v>
      </c>
      <c r="I36" s="8">
        <v>1</v>
      </c>
    </row>
    <row r="37" spans="1:9" hidden="1" x14ac:dyDescent="0.2">
      <c r="A37" s="7">
        <v>45828</v>
      </c>
      <c r="B37" s="8" t="s">
        <v>74</v>
      </c>
      <c r="C37" s="8" t="s">
        <v>75</v>
      </c>
      <c r="D37" s="9">
        <v>2</v>
      </c>
      <c r="E37" s="8" t="s">
        <v>19</v>
      </c>
      <c r="F37" s="8" t="s">
        <v>34</v>
      </c>
      <c r="G37" s="8" t="s">
        <v>31</v>
      </c>
      <c r="H37" s="8">
        <v>1</v>
      </c>
      <c r="I37" s="8">
        <v>1</v>
      </c>
    </row>
    <row r="38" spans="1:9" hidden="1" x14ac:dyDescent="0.2">
      <c r="A38" s="7">
        <v>45828</v>
      </c>
      <c r="B38" s="8" t="s">
        <v>76</v>
      </c>
      <c r="C38" s="8" t="s">
        <v>33</v>
      </c>
      <c r="D38" s="9">
        <v>5</v>
      </c>
      <c r="E38" s="8" t="s">
        <v>19</v>
      </c>
      <c r="F38" s="8" t="s">
        <v>34</v>
      </c>
      <c r="G38" s="8" t="s">
        <v>31</v>
      </c>
      <c r="H38" s="8">
        <v>1</v>
      </c>
      <c r="I38" s="8">
        <v>1</v>
      </c>
    </row>
    <row r="39" spans="1:9" hidden="1" x14ac:dyDescent="0.2">
      <c r="A39" s="7">
        <v>45828</v>
      </c>
      <c r="B39" s="8" t="s">
        <v>77</v>
      </c>
      <c r="C39" s="8" t="s">
        <v>78</v>
      </c>
      <c r="D39" s="9">
        <v>50</v>
      </c>
      <c r="E39" s="8" t="s">
        <v>26</v>
      </c>
      <c r="F39" s="8" t="s">
        <v>34</v>
      </c>
      <c r="G39" s="8" t="s">
        <v>31</v>
      </c>
      <c r="H39" s="8">
        <v>1</v>
      </c>
      <c r="I39" s="8">
        <v>1</v>
      </c>
    </row>
    <row r="40" spans="1:9" hidden="1" x14ac:dyDescent="0.2">
      <c r="A40" s="7">
        <v>45828</v>
      </c>
      <c r="B40" s="8" t="s">
        <v>79</v>
      </c>
      <c r="C40" s="8" t="s">
        <v>41</v>
      </c>
      <c r="D40" s="9">
        <v>15</v>
      </c>
      <c r="E40" s="8" t="s">
        <v>19</v>
      </c>
      <c r="F40" s="8" t="s">
        <v>34</v>
      </c>
      <c r="G40" s="8" t="s">
        <v>31</v>
      </c>
      <c r="H40" s="8">
        <v>1</v>
      </c>
      <c r="I40" s="8">
        <v>1</v>
      </c>
    </row>
    <row r="41" spans="1:9" hidden="1" x14ac:dyDescent="0.2">
      <c r="A41" s="7">
        <v>45829</v>
      </c>
      <c r="B41" s="8" t="s">
        <v>71</v>
      </c>
      <c r="C41" s="8" t="s">
        <v>49</v>
      </c>
      <c r="D41" s="9">
        <v>32.97</v>
      </c>
      <c r="E41" s="8" t="s">
        <v>19</v>
      </c>
      <c r="F41" s="8" t="s">
        <v>34</v>
      </c>
      <c r="G41" s="8" t="s">
        <v>31</v>
      </c>
      <c r="H41" s="8">
        <v>1</v>
      </c>
      <c r="I41" s="8">
        <v>1</v>
      </c>
    </row>
    <row r="42" spans="1:9" hidden="1" x14ac:dyDescent="0.2">
      <c r="A42" s="7">
        <v>45830</v>
      </c>
      <c r="B42" s="8" t="s">
        <v>71</v>
      </c>
      <c r="C42" s="8" t="s">
        <v>49</v>
      </c>
      <c r="D42" s="9">
        <v>8.99</v>
      </c>
      <c r="E42" s="8" t="s">
        <v>19</v>
      </c>
      <c r="F42" s="8" t="s">
        <v>34</v>
      </c>
      <c r="G42" s="8" t="s">
        <v>31</v>
      </c>
      <c r="H42" s="8">
        <v>1</v>
      </c>
      <c r="I42" s="8">
        <v>1</v>
      </c>
    </row>
    <row r="43" spans="1:9" hidden="1" x14ac:dyDescent="0.2">
      <c r="A43" s="7">
        <v>45839</v>
      </c>
      <c r="B43" s="8" t="s">
        <v>42</v>
      </c>
      <c r="C43" s="8" t="s">
        <v>43</v>
      </c>
      <c r="D43" s="9">
        <v>500</v>
      </c>
      <c r="E43" s="8" t="s">
        <v>26</v>
      </c>
      <c r="F43" s="8" t="s">
        <v>34</v>
      </c>
      <c r="G43" s="8" t="s">
        <v>31</v>
      </c>
      <c r="H43" s="8">
        <v>1</v>
      </c>
      <c r="I43" s="8">
        <v>1</v>
      </c>
    </row>
    <row r="44" spans="1:9" hidden="1" x14ac:dyDescent="0.2">
      <c r="A44" s="7">
        <v>45839</v>
      </c>
      <c r="B44" s="8" t="s">
        <v>68</v>
      </c>
      <c r="C44" s="8" t="s">
        <v>51</v>
      </c>
      <c r="D44" s="9">
        <v>12.78</v>
      </c>
      <c r="E44" s="8" t="s">
        <v>19</v>
      </c>
      <c r="F44" s="8" t="s">
        <v>34</v>
      </c>
      <c r="G44" s="8" t="s">
        <v>31</v>
      </c>
      <c r="H44" s="8">
        <v>1</v>
      </c>
      <c r="I44" s="8">
        <v>1</v>
      </c>
    </row>
    <row r="45" spans="1:9" hidden="1" x14ac:dyDescent="0.2">
      <c r="A45" s="7">
        <v>45839</v>
      </c>
      <c r="B45" s="8" t="s">
        <v>71</v>
      </c>
      <c r="C45" s="8" t="s">
        <v>49</v>
      </c>
      <c r="D45" s="9">
        <v>3.99</v>
      </c>
      <c r="E45" s="8" t="s">
        <v>19</v>
      </c>
      <c r="F45" s="8" t="s">
        <v>34</v>
      </c>
      <c r="G45" s="8" t="s">
        <v>31</v>
      </c>
      <c r="H45" s="8">
        <v>1</v>
      </c>
      <c r="I45" s="8">
        <v>1</v>
      </c>
    </row>
    <row r="46" spans="1:9" hidden="1" x14ac:dyDescent="0.2">
      <c r="A46" s="7">
        <v>45839</v>
      </c>
      <c r="B46" s="8" t="s">
        <v>97</v>
      </c>
      <c r="C46" s="8" t="s">
        <v>78</v>
      </c>
      <c r="D46" s="9">
        <v>50</v>
      </c>
      <c r="E46" s="8" t="s">
        <v>26</v>
      </c>
      <c r="F46" s="8" t="s">
        <v>34</v>
      </c>
      <c r="G46" s="8" t="s">
        <v>31</v>
      </c>
      <c r="H46" s="8">
        <v>1</v>
      </c>
      <c r="I46" s="8">
        <v>1</v>
      </c>
    </row>
    <row r="47" spans="1:9" hidden="1" x14ac:dyDescent="0.2">
      <c r="A47" s="7">
        <v>45839</v>
      </c>
      <c r="B47" s="8" t="s">
        <v>98</v>
      </c>
      <c r="C47" s="8" t="s">
        <v>51</v>
      </c>
      <c r="D47" s="9">
        <v>6.67</v>
      </c>
      <c r="E47" s="8" t="s">
        <v>19</v>
      </c>
      <c r="F47" s="8" t="s">
        <v>34</v>
      </c>
      <c r="G47" s="8" t="s">
        <v>31</v>
      </c>
      <c r="H47" s="8">
        <v>1</v>
      </c>
      <c r="I47" s="8">
        <v>1</v>
      </c>
    </row>
    <row r="48" spans="1:9" hidden="1" x14ac:dyDescent="0.2">
      <c r="A48" s="7">
        <v>45839</v>
      </c>
      <c r="B48" s="8" t="s">
        <v>98</v>
      </c>
      <c r="C48" s="8" t="s">
        <v>51</v>
      </c>
      <c r="D48" s="9">
        <v>6.67</v>
      </c>
      <c r="E48" s="8" t="s">
        <v>19</v>
      </c>
      <c r="F48" s="8" t="s">
        <v>34</v>
      </c>
      <c r="G48" s="8" t="s">
        <v>31</v>
      </c>
      <c r="H48" s="8">
        <v>1</v>
      </c>
      <c r="I48" s="8">
        <v>1</v>
      </c>
    </row>
    <row r="49" spans="1:9" hidden="1" x14ac:dyDescent="0.2">
      <c r="A49" s="7">
        <v>45840</v>
      </c>
      <c r="B49" s="8" t="s">
        <v>67</v>
      </c>
      <c r="C49" s="8" t="s">
        <v>51</v>
      </c>
      <c r="D49" s="9">
        <v>18</v>
      </c>
      <c r="E49" s="8" t="s">
        <v>19</v>
      </c>
      <c r="F49" s="8" t="s">
        <v>34</v>
      </c>
      <c r="G49" s="8" t="s">
        <v>31</v>
      </c>
      <c r="H49" s="8">
        <v>1</v>
      </c>
      <c r="I49" s="8">
        <v>1</v>
      </c>
    </row>
    <row r="50" spans="1:9" hidden="1" x14ac:dyDescent="0.2">
      <c r="A50" s="7">
        <v>45840</v>
      </c>
      <c r="B50" s="8" t="s">
        <v>87</v>
      </c>
      <c r="C50" s="8" t="s">
        <v>47</v>
      </c>
      <c r="D50" s="9">
        <v>132</v>
      </c>
      <c r="E50" s="8" t="s">
        <v>19</v>
      </c>
      <c r="F50" s="8" t="s">
        <v>34</v>
      </c>
      <c r="G50" s="8" t="s">
        <v>31</v>
      </c>
      <c r="H50" s="8">
        <v>1</v>
      </c>
      <c r="I50" s="8">
        <v>1</v>
      </c>
    </row>
    <row r="51" spans="1:9" hidden="1" x14ac:dyDescent="0.2">
      <c r="A51" s="7">
        <v>45841</v>
      </c>
      <c r="B51" s="8" t="s">
        <v>59</v>
      </c>
      <c r="C51" s="8" t="s">
        <v>51</v>
      </c>
      <c r="D51" s="9">
        <v>60</v>
      </c>
      <c r="E51" s="8" t="s">
        <v>19</v>
      </c>
      <c r="F51" s="8" t="s">
        <v>34</v>
      </c>
      <c r="G51" s="8" t="s">
        <v>31</v>
      </c>
      <c r="H51" s="8">
        <v>1</v>
      </c>
      <c r="I51" s="8">
        <v>1</v>
      </c>
    </row>
    <row r="52" spans="1:9" hidden="1" x14ac:dyDescent="0.2">
      <c r="A52" s="7">
        <v>45841</v>
      </c>
      <c r="B52" s="8" t="s">
        <v>67</v>
      </c>
      <c r="C52" s="8" t="s">
        <v>51</v>
      </c>
      <c r="D52" s="9">
        <v>18</v>
      </c>
      <c r="E52" s="8" t="s">
        <v>19</v>
      </c>
      <c r="F52" s="8" t="s">
        <v>34</v>
      </c>
      <c r="G52" s="8" t="s">
        <v>31</v>
      </c>
      <c r="H52" s="8">
        <v>1</v>
      </c>
      <c r="I52" s="8">
        <v>1</v>
      </c>
    </row>
    <row r="53" spans="1:9" hidden="1" x14ac:dyDescent="0.2">
      <c r="A53" s="7">
        <v>45842</v>
      </c>
      <c r="B53" s="8" t="s">
        <v>88</v>
      </c>
      <c r="C53" s="8" t="s">
        <v>47</v>
      </c>
      <c r="D53" s="9">
        <v>137.9</v>
      </c>
      <c r="E53" s="8" t="s">
        <v>19</v>
      </c>
      <c r="F53" s="8" t="s">
        <v>34</v>
      </c>
      <c r="G53" s="8" t="s">
        <v>31</v>
      </c>
      <c r="H53" s="8">
        <v>1</v>
      </c>
      <c r="I53" s="8">
        <v>1</v>
      </c>
    </row>
    <row r="54" spans="1:9" hidden="1" x14ac:dyDescent="0.2">
      <c r="A54" s="7">
        <v>45842</v>
      </c>
      <c r="B54" s="8" t="s">
        <v>67</v>
      </c>
      <c r="C54" s="8" t="s">
        <v>51</v>
      </c>
      <c r="D54" s="9">
        <v>18</v>
      </c>
      <c r="E54" s="8" t="s">
        <v>19</v>
      </c>
      <c r="F54" s="8" t="s">
        <v>34</v>
      </c>
      <c r="G54" s="8" t="s">
        <v>31</v>
      </c>
      <c r="H54" s="8">
        <v>1</v>
      </c>
      <c r="I54" s="8">
        <v>1</v>
      </c>
    </row>
    <row r="55" spans="1:9" hidden="1" x14ac:dyDescent="0.2">
      <c r="A55" s="7">
        <v>45842</v>
      </c>
      <c r="B55" s="8" t="s">
        <v>90</v>
      </c>
      <c r="C55" s="8" t="s">
        <v>49</v>
      </c>
      <c r="D55" s="9">
        <v>50.94</v>
      </c>
      <c r="E55" s="8" t="s">
        <v>19</v>
      </c>
      <c r="F55" s="8" t="s">
        <v>34</v>
      </c>
      <c r="G55" s="8" t="s">
        <v>31</v>
      </c>
      <c r="H55" s="8">
        <v>1</v>
      </c>
      <c r="I55" s="8">
        <v>1</v>
      </c>
    </row>
    <row r="56" spans="1:9" hidden="1" x14ac:dyDescent="0.2">
      <c r="A56" s="7">
        <v>45842</v>
      </c>
      <c r="B56" s="8" t="s">
        <v>89</v>
      </c>
      <c r="C56" s="8" t="s">
        <v>55</v>
      </c>
      <c r="D56" s="9">
        <v>100</v>
      </c>
      <c r="E56" s="8" t="s">
        <v>26</v>
      </c>
      <c r="F56" s="8" t="s">
        <v>34</v>
      </c>
      <c r="G56" s="8" t="s">
        <v>31</v>
      </c>
      <c r="H56" s="8">
        <v>1</v>
      </c>
      <c r="I56" s="8">
        <v>1</v>
      </c>
    </row>
    <row r="57" spans="1:9" hidden="1" x14ac:dyDescent="0.2">
      <c r="A57" s="7">
        <v>45842</v>
      </c>
      <c r="B57" s="8" t="s">
        <v>96</v>
      </c>
      <c r="C57" s="8" t="s">
        <v>91</v>
      </c>
      <c r="D57" s="9">
        <v>11.4</v>
      </c>
      <c r="E57" s="8" t="s">
        <v>19</v>
      </c>
      <c r="F57" s="8" t="s">
        <v>34</v>
      </c>
      <c r="G57" s="8" t="s">
        <v>31</v>
      </c>
      <c r="H57" s="8">
        <v>1</v>
      </c>
      <c r="I57" s="8">
        <v>1</v>
      </c>
    </row>
    <row r="58" spans="1:9" hidden="1" x14ac:dyDescent="0.2">
      <c r="A58" s="7">
        <v>45843</v>
      </c>
      <c r="B58" s="8" t="s">
        <v>92</v>
      </c>
      <c r="C58" s="8" t="s">
        <v>33</v>
      </c>
      <c r="D58" s="9">
        <v>100</v>
      </c>
      <c r="E58" s="8" t="s">
        <v>19</v>
      </c>
      <c r="F58" s="8" t="s">
        <v>34</v>
      </c>
      <c r="G58" s="8" t="s">
        <v>31</v>
      </c>
      <c r="H58" s="8">
        <v>1</v>
      </c>
      <c r="I58" s="8">
        <v>1</v>
      </c>
    </row>
    <row r="59" spans="1:9" hidden="1" x14ac:dyDescent="0.2">
      <c r="A59" s="7">
        <v>45843</v>
      </c>
      <c r="B59" s="8" t="s">
        <v>93</v>
      </c>
      <c r="C59" s="8" t="s">
        <v>49</v>
      </c>
      <c r="D59" s="9">
        <v>5</v>
      </c>
      <c r="E59" s="8" t="s">
        <v>19</v>
      </c>
      <c r="F59" s="8" t="s">
        <v>34</v>
      </c>
      <c r="G59" s="8" t="s">
        <v>31</v>
      </c>
      <c r="H59" s="8">
        <v>1</v>
      </c>
      <c r="I59" s="8">
        <v>1</v>
      </c>
    </row>
    <row r="60" spans="1:9" hidden="1" x14ac:dyDescent="0.2">
      <c r="A60" s="7">
        <v>45843</v>
      </c>
      <c r="B60" s="8" t="s">
        <v>94</v>
      </c>
      <c r="C60" s="8" t="s">
        <v>49</v>
      </c>
      <c r="D60" s="9">
        <v>2.99</v>
      </c>
      <c r="E60" s="8" t="s">
        <v>19</v>
      </c>
      <c r="F60" s="8" t="s">
        <v>34</v>
      </c>
      <c r="G60" s="8" t="s">
        <v>31</v>
      </c>
      <c r="H60" s="8">
        <v>1</v>
      </c>
      <c r="I60" s="8">
        <v>1</v>
      </c>
    </row>
    <row r="61" spans="1:9" hidden="1" x14ac:dyDescent="0.2">
      <c r="A61" s="7">
        <v>45843</v>
      </c>
      <c r="B61" s="8" t="s">
        <v>95</v>
      </c>
      <c r="C61" s="8" t="s">
        <v>91</v>
      </c>
      <c r="D61" s="9">
        <v>16.579999999999998</v>
      </c>
      <c r="E61" s="8" t="s">
        <v>19</v>
      </c>
      <c r="F61" s="8" t="s">
        <v>34</v>
      </c>
      <c r="G61" s="8" t="s">
        <v>31</v>
      </c>
      <c r="H61" s="8">
        <v>1</v>
      </c>
      <c r="I61" s="8">
        <v>1</v>
      </c>
    </row>
    <row r="62" spans="1:9" hidden="1" x14ac:dyDescent="0.2">
      <c r="A62" s="7">
        <v>45844</v>
      </c>
      <c r="B62" s="8" t="s">
        <v>67</v>
      </c>
      <c r="C62" s="8" t="s">
        <v>51</v>
      </c>
      <c r="D62" s="9">
        <v>25</v>
      </c>
      <c r="E62" s="8" t="s">
        <v>19</v>
      </c>
      <c r="F62" s="8" t="s">
        <v>34</v>
      </c>
      <c r="G62" s="8" t="s">
        <v>31</v>
      </c>
      <c r="H62" s="8">
        <v>1</v>
      </c>
      <c r="I62" s="8">
        <v>1</v>
      </c>
    </row>
    <row r="63" spans="1:9" hidden="1" x14ac:dyDescent="0.2">
      <c r="A63" s="7">
        <v>45845</v>
      </c>
      <c r="B63" s="8" t="s">
        <v>100</v>
      </c>
      <c r="C63" s="8" t="s">
        <v>99</v>
      </c>
      <c r="D63" s="9">
        <v>13.18</v>
      </c>
      <c r="E63" s="8" t="s">
        <v>19</v>
      </c>
      <c r="F63" s="8" t="s">
        <v>34</v>
      </c>
      <c r="G63" s="8" t="s">
        <v>31</v>
      </c>
      <c r="H63" s="8">
        <v>1</v>
      </c>
      <c r="I63" s="8">
        <v>1</v>
      </c>
    </row>
    <row r="64" spans="1:9" hidden="1" x14ac:dyDescent="0.2">
      <c r="A64" s="7">
        <v>45848</v>
      </c>
      <c r="B64" s="8" t="s">
        <v>17</v>
      </c>
      <c r="C64" s="8" t="s">
        <v>18</v>
      </c>
      <c r="D64" s="9">
        <v>270</v>
      </c>
      <c r="E64" s="8" t="s">
        <v>19</v>
      </c>
      <c r="F64" s="8" t="s">
        <v>21</v>
      </c>
      <c r="G64" s="8" t="s">
        <v>20</v>
      </c>
      <c r="H64" s="8">
        <v>12</v>
      </c>
      <c r="I64" s="8">
        <v>1</v>
      </c>
    </row>
    <row r="65" spans="1:9" hidden="1" x14ac:dyDescent="0.2">
      <c r="A65" s="7">
        <v>45848</v>
      </c>
      <c r="B65" s="8" t="s">
        <v>27</v>
      </c>
      <c r="C65" s="8" t="s">
        <v>28</v>
      </c>
      <c r="D65" s="9">
        <v>55</v>
      </c>
      <c r="E65" s="8" t="s">
        <v>19</v>
      </c>
      <c r="F65" s="8" t="s">
        <v>21</v>
      </c>
      <c r="G65" s="8" t="s">
        <v>20</v>
      </c>
      <c r="H65" s="8">
        <v>12</v>
      </c>
      <c r="I65" s="8">
        <v>1</v>
      </c>
    </row>
    <row r="66" spans="1:9" hidden="1" x14ac:dyDescent="0.2">
      <c r="A66" s="7">
        <v>45848</v>
      </c>
      <c r="B66" s="8" t="s">
        <v>29</v>
      </c>
      <c r="C66" s="8" t="s">
        <v>30</v>
      </c>
      <c r="D66" s="9">
        <v>278.27</v>
      </c>
      <c r="E66" s="8" t="s">
        <v>19</v>
      </c>
      <c r="F66" s="8" t="s">
        <v>21</v>
      </c>
      <c r="G66" s="8" t="s">
        <v>20</v>
      </c>
      <c r="H66" s="8">
        <v>12</v>
      </c>
      <c r="I66" s="8">
        <v>1</v>
      </c>
    </row>
    <row r="67" spans="1:9" hidden="1" x14ac:dyDescent="0.2">
      <c r="A67" s="7">
        <v>45848</v>
      </c>
      <c r="B67" s="8" t="s">
        <v>37</v>
      </c>
      <c r="C67" s="8" t="s">
        <v>35</v>
      </c>
      <c r="D67" s="9">
        <v>149.6</v>
      </c>
      <c r="E67" s="8" t="s">
        <v>19</v>
      </c>
      <c r="F67" s="8" t="s">
        <v>34</v>
      </c>
      <c r="G67" s="8" t="s">
        <v>20</v>
      </c>
      <c r="H67" s="8">
        <v>6</v>
      </c>
      <c r="I67" s="8">
        <v>2</v>
      </c>
    </row>
    <row r="68" spans="1:9" hidden="1" x14ac:dyDescent="0.2">
      <c r="A68" s="7">
        <v>45848</v>
      </c>
      <c r="B68" s="8" t="s">
        <v>81</v>
      </c>
      <c r="C68" s="8" t="s">
        <v>82</v>
      </c>
      <c r="D68" s="9">
        <v>405</v>
      </c>
      <c r="E68" s="8" t="s">
        <v>19</v>
      </c>
      <c r="F68" s="8" t="s">
        <v>21</v>
      </c>
      <c r="G68" s="8" t="s">
        <v>20</v>
      </c>
      <c r="H68" s="8">
        <v>1</v>
      </c>
      <c r="I68" s="8">
        <v>12</v>
      </c>
    </row>
    <row r="69" spans="1:9" hidden="1" x14ac:dyDescent="0.2">
      <c r="A69" s="7">
        <v>45848</v>
      </c>
      <c r="B69" s="8" t="s">
        <v>44</v>
      </c>
      <c r="C69" s="8" t="s">
        <v>45</v>
      </c>
      <c r="D69" s="9">
        <v>179.81</v>
      </c>
      <c r="E69" s="8" t="s">
        <v>19</v>
      </c>
      <c r="F69" s="8" t="s">
        <v>34</v>
      </c>
      <c r="G69" s="8" t="s">
        <v>31</v>
      </c>
      <c r="H69" s="8">
        <v>1</v>
      </c>
      <c r="I69" s="8">
        <v>1</v>
      </c>
    </row>
    <row r="70" spans="1:9" hidden="1" x14ac:dyDescent="0.2">
      <c r="A70" s="7">
        <v>45848</v>
      </c>
      <c r="B70" s="8" t="s">
        <v>24</v>
      </c>
      <c r="C70" s="8" t="s">
        <v>25</v>
      </c>
      <c r="D70" s="9">
        <v>6569.5</v>
      </c>
      <c r="E70" s="8" t="s">
        <v>26</v>
      </c>
      <c r="F70" s="8" t="s">
        <v>21</v>
      </c>
      <c r="G70" s="8" t="s">
        <v>20</v>
      </c>
      <c r="H70" s="8">
        <v>12</v>
      </c>
      <c r="I70" s="8">
        <v>1</v>
      </c>
    </row>
    <row r="71" spans="1:9" hidden="1" x14ac:dyDescent="0.2">
      <c r="A71" s="7">
        <v>45848</v>
      </c>
      <c r="B71" s="8" t="s">
        <v>53</v>
      </c>
      <c r="C71" s="8" t="s">
        <v>55</v>
      </c>
      <c r="D71" s="9">
        <v>813.65</v>
      </c>
      <c r="E71" s="8" t="s">
        <v>19</v>
      </c>
      <c r="F71" s="8" t="s">
        <v>34</v>
      </c>
      <c r="G71" s="8" t="s">
        <v>31</v>
      </c>
      <c r="H71" s="8">
        <v>1</v>
      </c>
      <c r="I71" s="8">
        <v>1</v>
      </c>
    </row>
    <row r="72" spans="1:9" hidden="1" x14ac:dyDescent="0.2">
      <c r="A72" s="7">
        <v>45848</v>
      </c>
      <c r="B72" s="8" t="s">
        <v>42</v>
      </c>
      <c r="C72" s="8" t="s">
        <v>25</v>
      </c>
      <c r="D72" s="9">
        <v>462</v>
      </c>
      <c r="E72" s="8" t="s">
        <v>26</v>
      </c>
      <c r="F72" s="8" t="s">
        <v>34</v>
      </c>
      <c r="G72" s="8" t="s">
        <v>31</v>
      </c>
      <c r="H72" s="8">
        <v>1</v>
      </c>
      <c r="I72" s="8">
        <v>1</v>
      </c>
    </row>
    <row r="73" spans="1:9" hidden="1" x14ac:dyDescent="0.2">
      <c r="A73" s="7">
        <v>45848</v>
      </c>
      <c r="B73" s="8" t="s">
        <v>84</v>
      </c>
      <c r="C73" s="8" t="s">
        <v>41</v>
      </c>
      <c r="D73" s="9">
        <v>1247.24</v>
      </c>
      <c r="E73" s="8" t="s">
        <v>19</v>
      </c>
      <c r="F73" s="8" t="s">
        <v>34</v>
      </c>
      <c r="G73" s="8" t="s">
        <v>20</v>
      </c>
      <c r="H73" s="8">
        <v>1</v>
      </c>
      <c r="I73" s="8">
        <v>1</v>
      </c>
    </row>
    <row r="74" spans="1:9" hidden="1" x14ac:dyDescent="0.2">
      <c r="A74" s="7">
        <v>45848</v>
      </c>
      <c r="B74" s="8" t="s">
        <v>101</v>
      </c>
      <c r="C74" s="8" t="s">
        <v>36</v>
      </c>
      <c r="D74" s="9">
        <v>243</v>
      </c>
      <c r="E74" s="8" t="s">
        <v>19</v>
      </c>
      <c r="F74" s="8" t="s">
        <v>34</v>
      </c>
      <c r="G74" s="8" t="s">
        <v>31</v>
      </c>
      <c r="H74" s="8">
        <v>1</v>
      </c>
      <c r="I74" s="8">
        <v>1</v>
      </c>
    </row>
    <row r="75" spans="1:9" hidden="1" x14ac:dyDescent="0.2">
      <c r="A75" s="7">
        <v>45851</v>
      </c>
      <c r="B75" s="8" t="s">
        <v>105</v>
      </c>
      <c r="C75" s="8" t="s">
        <v>106</v>
      </c>
      <c r="D75" s="9">
        <v>14</v>
      </c>
      <c r="E75" s="8" t="s">
        <v>26</v>
      </c>
      <c r="F75" s="8" t="s">
        <v>39</v>
      </c>
      <c r="G75" s="8" t="s">
        <v>31</v>
      </c>
      <c r="H75" s="8">
        <v>1</v>
      </c>
      <c r="I75" s="8">
        <v>1</v>
      </c>
    </row>
    <row r="76" spans="1:9" hidden="1" x14ac:dyDescent="0.2">
      <c r="A76" s="7">
        <v>45852</v>
      </c>
      <c r="B76" s="8" t="s">
        <v>85</v>
      </c>
      <c r="C76" s="8" t="s">
        <v>86</v>
      </c>
      <c r="D76" s="9">
        <v>504.49</v>
      </c>
      <c r="E76" s="8" t="s">
        <v>26</v>
      </c>
      <c r="F76" s="8" t="s">
        <v>34</v>
      </c>
      <c r="G76" s="8" t="s">
        <v>31</v>
      </c>
      <c r="H76" s="8">
        <v>1</v>
      </c>
      <c r="I76" s="8">
        <v>1</v>
      </c>
    </row>
    <row r="77" spans="1:9" hidden="1" x14ac:dyDescent="0.2">
      <c r="A77" s="7">
        <v>45853</v>
      </c>
      <c r="B77" s="8" t="s">
        <v>46</v>
      </c>
      <c r="C77" s="8" t="s">
        <v>47</v>
      </c>
      <c r="D77" s="9">
        <v>25</v>
      </c>
      <c r="E77" s="8" t="s">
        <v>19</v>
      </c>
      <c r="F77" s="8" t="s">
        <v>39</v>
      </c>
      <c r="G77" s="8" t="s">
        <v>31</v>
      </c>
      <c r="H77" s="8">
        <v>1</v>
      </c>
      <c r="I77" s="8">
        <v>1</v>
      </c>
    </row>
    <row r="78" spans="1:9" hidden="1" x14ac:dyDescent="0.2">
      <c r="A78" s="7">
        <v>45853</v>
      </c>
      <c r="B78" s="8" t="s">
        <v>89</v>
      </c>
      <c r="C78" s="8" t="s">
        <v>106</v>
      </c>
      <c r="D78" s="9">
        <v>244.82</v>
      </c>
      <c r="E78" s="8" t="s">
        <v>26</v>
      </c>
      <c r="F78" s="8" t="s">
        <v>39</v>
      </c>
      <c r="G78" s="8" t="s">
        <v>31</v>
      </c>
      <c r="H78" s="8">
        <v>1</v>
      </c>
      <c r="I78" s="8">
        <v>1</v>
      </c>
    </row>
    <row r="79" spans="1:9" hidden="1" x14ac:dyDescent="0.2">
      <c r="A79" s="7">
        <v>45854</v>
      </c>
      <c r="B79" s="8" t="s">
        <v>100</v>
      </c>
      <c r="C79" s="8" t="s">
        <v>57</v>
      </c>
      <c r="D79" s="9">
        <v>36.07</v>
      </c>
      <c r="E79" s="8" t="s">
        <v>26</v>
      </c>
      <c r="F79" s="8" t="s">
        <v>39</v>
      </c>
      <c r="G79" s="8" t="s">
        <v>31</v>
      </c>
      <c r="H79" s="8">
        <v>1</v>
      </c>
      <c r="I79" s="8">
        <v>1</v>
      </c>
    </row>
    <row r="80" spans="1:9" hidden="1" x14ac:dyDescent="0.2">
      <c r="A80" s="7">
        <v>45854</v>
      </c>
      <c r="B80" s="8" t="s">
        <v>107</v>
      </c>
      <c r="C80" s="8" t="s">
        <v>106</v>
      </c>
      <c r="D80" s="9">
        <v>38</v>
      </c>
      <c r="E80" s="8" t="s">
        <v>26</v>
      </c>
      <c r="F80" s="8" t="s">
        <v>39</v>
      </c>
      <c r="G80" s="8" t="s">
        <v>31</v>
      </c>
      <c r="H80" s="8">
        <v>1</v>
      </c>
      <c r="I80" s="8">
        <v>1</v>
      </c>
    </row>
    <row r="81" spans="1:9" hidden="1" x14ac:dyDescent="0.2">
      <c r="A81" s="7">
        <v>45855</v>
      </c>
      <c r="B81" s="8" t="s">
        <v>100</v>
      </c>
      <c r="C81" s="8" t="s">
        <v>57</v>
      </c>
      <c r="D81" s="9">
        <v>15.19</v>
      </c>
      <c r="E81" s="8" t="s">
        <v>19</v>
      </c>
      <c r="F81" s="8" t="s">
        <v>39</v>
      </c>
      <c r="G81" s="8" t="s">
        <v>31</v>
      </c>
      <c r="H81" s="8">
        <v>1</v>
      </c>
      <c r="I81" s="8">
        <v>1</v>
      </c>
    </row>
    <row r="82" spans="1:9" hidden="1" x14ac:dyDescent="0.2">
      <c r="A82" s="7">
        <v>45855</v>
      </c>
      <c r="B82" s="8" t="s">
        <v>108</v>
      </c>
      <c r="C82" s="8" t="s">
        <v>49</v>
      </c>
      <c r="D82" s="9">
        <v>13.9</v>
      </c>
      <c r="E82" s="8" t="s">
        <v>19</v>
      </c>
      <c r="F82" s="8" t="s">
        <v>39</v>
      </c>
      <c r="G82" s="8" t="s">
        <v>31</v>
      </c>
      <c r="H82" s="8">
        <v>1</v>
      </c>
      <c r="I82" s="8">
        <v>1</v>
      </c>
    </row>
    <row r="83" spans="1:9" hidden="1" x14ac:dyDescent="0.2">
      <c r="A83" s="7">
        <v>45855</v>
      </c>
      <c r="B83" s="8" t="s">
        <v>109</v>
      </c>
      <c r="C83" s="8" t="s">
        <v>109</v>
      </c>
      <c r="D83" s="9">
        <v>7.45</v>
      </c>
      <c r="E83" s="8" t="s">
        <v>19</v>
      </c>
      <c r="F83" s="8" t="s">
        <v>39</v>
      </c>
      <c r="G83" s="8" t="s">
        <v>31</v>
      </c>
      <c r="H83" s="8">
        <v>1</v>
      </c>
      <c r="I83" s="8">
        <v>1</v>
      </c>
    </row>
    <row r="84" spans="1:9" hidden="1" x14ac:dyDescent="0.2">
      <c r="A84" s="7">
        <v>45856</v>
      </c>
      <c r="B84" s="8" t="s">
        <v>110</v>
      </c>
      <c r="C84" s="8" t="s">
        <v>51</v>
      </c>
      <c r="D84" s="9">
        <v>31.8</v>
      </c>
      <c r="E84" s="8" t="s">
        <v>19</v>
      </c>
      <c r="F84" s="8" t="s">
        <v>39</v>
      </c>
      <c r="G84" s="8" t="s">
        <v>31</v>
      </c>
      <c r="H84" s="8">
        <v>1</v>
      </c>
      <c r="I84" s="8">
        <v>1</v>
      </c>
    </row>
    <row r="85" spans="1:9" hidden="1" x14ac:dyDescent="0.2">
      <c r="A85" s="7">
        <v>45856</v>
      </c>
      <c r="B85" s="8" t="s">
        <v>48</v>
      </c>
      <c r="C85" s="8" t="s">
        <v>49</v>
      </c>
      <c r="D85" s="9">
        <v>11.49</v>
      </c>
      <c r="E85" s="8" t="s">
        <v>19</v>
      </c>
      <c r="F85" s="8" t="s">
        <v>39</v>
      </c>
      <c r="G85" s="8" t="s">
        <v>31</v>
      </c>
      <c r="H85" s="8">
        <v>1</v>
      </c>
      <c r="I85" s="8">
        <v>1</v>
      </c>
    </row>
    <row r="86" spans="1:9" hidden="1" x14ac:dyDescent="0.2">
      <c r="A86" s="7">
        <v>45856</v>
      </c>
      <c r="B86" s="8" t="s">
        <v>111</v>
      </c>
      <c r="C86" s="8" t="s">
        <v>57</v>
      </c>
      <c r="D86" s="9">
        <v>4</v>
      </c>
      <c r="E86" s="8" t="s">
        <v>19</v>
      </c>
      <c r="F86" s="8" t="s">
        <v>39</v>
      </c>
      <c r="G86" s="8" t="s">
        <v>31</v>
      </c>
      <c r="H86" s="8">
        <v>1</v>
      </c>
      <c r="I86" s="8">
        <v>1</v>
      </c>
    </row>
    <row r="87" spans="1:9" hidden="1" x14ac:dyDescent="0.2">
      <c r="A87" s="7">
        <v>45856</v>
      </c>
      <c r="B87" s="8" t="s">
        <v>112</v>
      </c>
      <c r="C87" s="8" t="s">
        <v>47</v>
      </c>
      <c r="D87" s="9">
        <v>50</v>
      </c>
      <c r="E87" s="8" t="s">
        <v>19</v>
      </c>
      <c r="F87" s="8" t="s">
        <v>39</v>
      </c>
      <c r="G87" s="8" t="s">
        <v>31</v>
      </c>
      <c r="H87" s="8">
        <v>1</v>
      </c>
      <c r="I87" s="8">
        <v>1</v>
      </c>
    </row>
    <row r="88" spans="1:9" hidden="1" x14ac:dyDescent="0.2">
      <c r="A88" s="7">
        <v>45857</v>
      </c>
      <c r="B88" s="8" t="s">
        <v>22</v>
      </c>
      <c r="C88" s="8" t="s">
        <v>23</v>
      </c>
      <c r="D88" s="9">
        <v>1800</v>
      </c>
      <c r="E88" s="8" t="s">
        <v>19</v>
      </c>
      <c r="F88" s="8" t="s">
        <v>21</v>
      </c>
      <c r="G88" s="8" t="s">
        <v>20</v>
      </c>
      <c r="H88" s="8">
        <v>12</v>
      </c>
      <c r="I88" s="8">
        <v>1</v>
      </c>
    </row>
    <row r="89" spans="1:9" hidden="1" x14ac:dyDescent="0.2">
      <c r="A89" s="7">
        <v>45857</v>
      </c>
      <c r="B89" s="8" t="s">
        <v>68</v>
      </c>
      <c r="C89" s="8" t="s">
        <v>51</v>
      </c>
      <c r="D89" s="9">
        <v>40.28</v>
      </c>
      <c r="E89" s="8" t="s">
        <v>19</v>
      </c>
      <c r="F89" s="8" t="s">
        <v>39</v>
      </c>
      <c r="G89" s="8" t="s">
        <v>31</v>
      </c>
      <c r="H89" s="8">
        <v>1</v>
      </c>
      <c r="I89" s="8">
        <v>1</v>
      </c>
    </row>
    <row r="90" spans="1:9" hidden="1" x14ac:dyDescent="0.2">
      <c r="A90" s="7">
        <v>45857</v>
      </c>
      <c r="B90" s="8" t="s">
        <v>115</v>
      </c>
      <c r="C90" s="8" t="s">
        <v>33</v>
      </c>
      <c r="D90" s="9">
        <v>27.1</v>
      </c>
      <c r="E90" s="8" t="s">
        <v>19</v>
      </c>
      <c r="F90" s="8" t="s">
        <v>39</v>
      </c>
      <c r="G90" s="8" t="s">
        <v>31</v>
      </c>
      <c r="H90" s="8">
        <v>1</v>
      </c>
      <c r="I90" s="8">
        <v>1</v>
      </c>
    </row>
    <row r="91" spans="1:9" hidden="1" x14ac:dyDescent="0.2">
      <c r="A91" s="7">
        <v>45857</v>
      </c>
      <c r="B91" s="8" t="s">
        <v>103</v>
      </c>
      <c r="C91" s="8" t="s">
        <v>35</v>
      </c>
      <c r="D91" s="9">
        <v>25</v>
      </c>
      <c r="E91" s="8" t="s">
        <v>19</v>
      </c>
      <c r="F91" s="8" t="s">
        <v>39</v>
      </c>
      <c r="G91" s="8" t="s">
        <v>31</v>
      </c>
      <c r="H91" s="8">
        <v>1</v>
      </c>
      <c r="I91" s="8">
        <v>1</v>
      </c>
    </row>
    <row r="92" spans="1:9" hidden="1" x14ac:dyDescent="0.2">
      <c r="A92" s="7">
        <v>45857</v>
      </c>
      <c r="B92" s="8" t="s">
        <v>83</v>
      </c>
      <c r="C92" s="8" t="s">
        <v>35</v>
      </c>
      <c r="D92" s="9">
        <v>1374.03</v>
      </c>
      <c r="E92" s="8" t="s">
        <v>19</v>
      </c>
      <c r="F92" s="8" t="s">
        <v>21</v>
      </c>
      <c r="G92" s="8" t="s">
        <v>20</v>
      </c>
      <c r="H92" s="8">
        <v>1</v>
      </c>
      <c r="I92" s="8">
        <v>6</v>
      </c>
    </row>
    <row r="93" spans="1:9" hidden="1" x14ac:dyDescent="0.2">
      <c r="A93" s="7">
        <v>45857</v>
      </c>
      <c r="B93" s="8" t="s">
        <v>113</v>
      </c>
      <c r="C93" s="8" t="s">
        <v>114</v>
      </c>
      <c r="D93" s="9">
        <v>748</v>
      </c>
      <c r="E93" s="8" t="s">
        <v>26</v>
      </c>
      <c r="F93" s="8" t="s">
        <v>39</v>
      </c>
      <c r="G93" s="8" t="s">
        <v>31</v>
      </c>
      <c r="H93" s="8">
        <v>1</v>
      </c>
      <c r="I93" s="8">
        <v>1</v>
      </c>
    </row>
    <row r="94" spans="1:9" hidden="1" x14ac:dyDescent="0.2">
      <c r="A94" s="7">
        <v>45858</v>
      </c>
      <c r="B94" s="8" t="s">
        <v>116</v>
      </c>
      <c r="C94" s="8" t="s">
        <v>91</v>
      </c>
      <c r="D94" s="9">
        <v>13.99</v>
      </c>
      <c r="E94" s="8" t="s">
        <v>19</v>
      </c>
      <c r="F94" s="8" t="s">
        <v>39</v>
      </c>
      <c r="G94" s="8" t="s">
        <v>31</v>
      </c>
      <c r="H94" s="8">
        <v>1</v>
      </c>
      <c r="I94" s="8">
        <v>1</v>
      </c>
    </row>
    <row r="95" spans="1:9" hidden="1" x14ac:dyDescent="0.2">
      <c r="A95" s="7">
        <v>45858</v>
      </c>
      <c r="B95" s="8" t="s">
        <v>117</v>
      </c>
      <c r="C95" s="8" t="s">
        <v>33</v>
      </c>
      <c r="D95" s="9">
        <v>2</v>
      </c>
      <c r="E95" s="8" t="s">
        <v>19</v>
      </c>
      <c r="F95" s="8" t="s">
        <v>39</v>
      </c>
      <c r="G95" s="8" t="s">
        <v>31</v>
      </c>
      <c r="H95" s="8">
        <v>1</v>
      </c>
      <c r="I95" s="8">
        <v>1</v>
      </c>
    </row>
    <row r="96" spans="1:9" hidden="1" x14ac:dyDescent="0.2">
      <c r="A96" s="7">
        <v>45858</v>
      </c>
      <c r="B96" s="8" t="s">
        <v>118</v>
      </c>
      <c r="C96" s="8" t="s">
        <v>49</v>
      </c>
      <c r="D96" s="9">
        <v>39.93</v>
      </c>
      <c r="E96" s="8" t="s">
        <v>19</v>
      </c>
      <c r="F96" s="8" t="s">
        <v>39</v>
      </c>
      <c r="G96" s="8" t="s">
        <v>31</v>
      </c>
      <c r="H96" s="8">
        <v>1</v>
      </c>
      <c r="I96" s="8">
        <v>1</v>
      </c>
    </row>
    <row r="97" spans="1:9" hidden="1" x14ac:dyDescent="0.2">
      <c r="A97" s="7">
        <v>45858</v>
      </c>
      <c r="B97" s="8" t="s">
        <v>119</v>
      </c>
      <c r="C97" s="8" t="s">
        <v>99</v>
      </c>
      <c r="D97" s="9">
        <v>14.98</v>
      </c>
      <c r="E97" s="8" t="s">
        <v>19</v>
      </c>
      <c r="F97" s="8" t="s">
        <v>39</v>
      </c>
      <c r="G97" s="8" t="s">
        <v>31</v>
      </c>
      <c r="H97" s="8">
        <v>1</v>
      </c>
      <c r="I97" s="8">
        <v>1</v>
      </c>
    </row>
    <row r="98" spans="1:9" hidden="1" x14ac:dyDescent="0.2">
      <c r="A98" s="7">
        <v>45858</v>
      </c>
      <c r="B98" s="8" t="s">
        <v>120</v>
      </c>
      <c r="C98" s="8" t="s">
        <v>49</v>
      </c>
      <c r="D98" s="9">
        <v>9.09</v>
      </c>
      <c r="E98" s="8" t="s">
        <v>19</v>
      </c>
      <c r="F98" s="8" t="s">
        <v>39</v>
      </c>
      <c r="G98" s="8" t="s">
        <v>31</v>
      </c>
      <c r="H98" s="8">
        <v>1</v>
      </c>
      <c r="I98" s="8">
        <v>1</v>
      </c>
    </row>
    <row r="99" spans="1:9" hidden="1" x14ac:dyDescent="0.2">
      <c r="A99" s="2">
        <v>45879</v>
      </c>
      <c r="B99" t="s">
        <v>24</v>
      </c>
      <c r="C99" t="s">
        <v>25</v>
      </c>
      <c r="D99" s="4">
        <v>6569.5</v>
      </c>
      <c r="E99" t="s">
        <v>26</v>
      </c>
      <c r="F99" t="s">
        <v>21</v>
      </c>
      <c r="G99" t="s">
        <v>20</v>
      </c>
      <c r="H99">
        <v>12</v>
      </c>
      <c r="I99">
        <v>1</v>
      </c>
    </row>
    <row r="100" spans="1:9" x14ac:dyDescent="0.2">
      <c r="A100" s="2">
        <v>45879</v>
      </c>
      <c r="B100" t="s">
        <v>17</v>
      </c>
      <c r="C100" t="s">
        <v>18</v>
      </c>
      <c r="D100" s="4">
        <v>270</v>
      </c>
      <c r="E100" t="s">
        <v>19</v>
      </c>
      <c r="F100" t="s">
        <v>21</v>
      </c>
      <c r="G100" t="s">
        <v>20</v>
      </c>
      <c r="H100">
        <v>12</v>
      </c>
      <c r="I100">
        <v>1</v>
      </c>
    </row>
    <row r="101" spans="1:9" x14ac:dyDescent="0.2">
      <c r="A101" s="2">
        <v>45879</v>
      </c>
      <c r="B101" t="s">
        <v>27</v>
      </c>
      <c r="C101" t="s">
        <v>28</v>
      </c>
      <c r="D101" s="4">
        <v>55</v>
      </c>
      <c r="E101" t="s">
        <v>19</v>
      </c>
      <c r="F101" t="s">
        <v>21</v>
      </c>
      <c r="G101" t="s">
        <v>20</v>
      </c>
      <c r="H101">
        <v>12</v>
      </c>
      <c r="I101">
        <v>1</v>
      </c>
    </row>
    <row r="102" spans="1:9" x14ac:dyDescent="0.2">
      <c r="A102" s="2">
        <v>45879</v>
      </c>
      <c r="B102" t="s">
        <v>29</v>
      </c>
      <c r="C102" t="s">
        <v>30</v>
      </c>
      <c r="D102" s="4">
        <v>280</v>
      </c>
      <c r="E102" t="s">
        <v>19</v>
      </c>
      <c r="F102" t="s">
        <v>21</v>
      </c>
      <c r="G102" t="s">
        <v>20</v>
      </c>
      <c r="H102">
        <v>12</v>
      </c>
      <c r="I102">
        <v>1</v>
      </c>
    </row>
    <row r="103" spans="1:9" x14ac:dyDescent="0.2">
      <c r="A103" s="2">
        <v>45879</v>
      </c>
      <c r="B103" t="s">
        <v>37</v>
      </c>
      <c r="C103" t="s">
        <v>35</v>
      </c>
      <c r="D103" s="4">
        <v>149.6</v>
      </c>
      <c r="E103" t="s">
        <v>19</v>
      </c>
      <c r="F103" t="s">
        <v>34</v>
      </c>
      <c r="G103" t="s">
        <v>20</v>
      </c>
      <c r="H103">
        <v>6</v>
      </c>
      <c r="I103">
        <v>3</v>
      </c>
    </row>
    <row r="104" spans="1:9" x14ac:dyDescent="0.2">
      <c r="A104" s="2">
        <v>45879</v>
      </c>
      <c r="B104" t="s">
        <v>81</v>
      </c>
      <c r="C104" t="s">
        <v>82</v>
      </c>
      <c r="D104" s="4">
        <v>410</v>
      </c>
      <c r="E104" t="s">
        <v>19</v>
      </c>
      <c r="F104" t="s">
        <v>21</v>
      </c>
      <c r="G104" t="s">
        <v>20</v>
      </c>
      <c r="H104">
        <v>1</v>
      </c>
      <c r="I104">
        <v>12</v>
      </c>
    </row>
    <row r="105" spans="1:9" x14ac:dyDescent="0.2">
      <c r="A105" s="2">
        <v>45879</v>
      </c>
      <c r="B105" t="s">
        <v>80</v>
      </c>
      <c r="C105" t="s">
        <v>49</v>
      </c>
      <c r="D105" s="4">
        <v>250</v>
      </c>
      <c r="E105" t="s">
        <v>19</v>
      </c>
      <c r="F105" t="s">
        <v>21</v>
      </c>
      <c r="G105" t="s">
        <v>20</v>
      </c>
      <c r="H105">
        <v>1</v>
      </c>
      <c r="I105">
        <v>12</v>
      </c>
    </row>
    <row r="106" spans="1:9" x14ac:dyDescent="0.2">
      <c r="A106" s="2">
        <v>45884</v>
      </c>
      <c r="B106" t="s">
        <v>84</v>
      </c>
      <c r="C106" t="s">
        <v>41</v>
      </c>
      <c r="D106" s="4">
        <v>723.34</v>
      </c>
      <c r="E106" t="s">
        <v>19</v>
      </c>
      <c r="F106" t="s">
        <v>34</v>
      </c>
      <c r="G106" t="s">
        <v>20</v>
      </c>
      <c r="H106">
        <v>1</v>
      </c>
      <c r="I106">
        <v>1</v>
      </c>
    </row>
    <row r="107" spans="1:9" x14ac:dyDescent="0.2">
      <c r="A107" s="2">
        <v>45887</v>
      </c>
      <c r="B107" t="s">
        <v>22</v>
      </c>
      <c r="C107" t="s">
        <v>23</v>
      </c>
      <c r="D107" s="4">
        <v>1800</v>
      </c>
      <c r="E107" t="s">
        <v>19</v>
      </c>
      <c r="F107" t="s">
        <v>21</v>
      </c>
      <c r="G107" t="s">
        <v>20</v>
      </c>
      <c r="H107">
        <v>12</v>
      </c>
      <c r="I107">
        <v>1</v>
      </c>
    </row>
    <row r="108" spans="1:9" x14ac:dyDescent="0.2">
      <c r="A108" s="2">
        <v>45889</v>
      </c>
      <c r="B108" t="s">
        <v>83</v>
      </c>
      <c r="C108" t="s">
        <v>35</v>
      </c>
      <c r="D108" s="4">
        <v>916.02</v>
      </c>
      <c r="E108" t="s">
        <v>19</v>
      </c>
      <c r="F108" t="s">
        <v>21</v>
      </c>
      <c r="G108" t="s">
        <v>20</v>
      </c>
      <c r="H108">
        <v>1</v>
      </c>
      <c r="I108">
        <v>6</v>
      </c>
    </row>
    <row r="109" spans="1:9" hidden="1" x14ac:dyDescent="0.2">
      <c r="A109" s="2">
        <v>45910</v>
      </c>
      <c r="B109" t="s">
        <v>24</v>
      </c>
      <c r="C109" t="s">
        <v>25</v>
      </c>
      <c r="D109" s="4">
        <v>6569.5</v>
      </c>
      <c r="E109" t="s">
        <v>26</v>
      </c>
      <c r="F109" t="s">
        <v>21</v>
      </c>
      <c r="G109" t="s">
        <v>20</v>
      </c>
      <c r="H109">
        <v>12</v>
      </c>
      <c r="I109">
        <v>1</v>
      </c>
    </row>
    <row r="110" spans="1:9" x14ac:dyDescent="0.2">
      <c r="A110" s="2">
        <v>45910</v>
      </c>
      <c r="B110" t="s">
        <v>17</v>
      </c>
      <c r="C110" t="s">
        <v>18</v>
      </c>
      <c r="D110" s="4">
        <v>270</v>
      </c>
      <c r="E110" t="s">
        <v>19</v>
      </c>
      <c r="F110" t="s">
        <v>21</v>
      </c>
      <c r="G110" t="s">
        <v>20</v>
      </c>
      <c r="H110">
        <v>12</v>
      </c>
      <c r="I110">
        <v>1</v>
      </c>
    </row>
    <row r="111" spans="1:9" x14ac:dyDescent="0.2">
      <c r="A111" s="2">
        <v>45910</v>
      </c>
      <c r="B111" t="s">
        <v>27</v>
      </c>
      <c r="C111" t="s">
        <v>28</v>
      </c>
      <c r="D111" s="4">
        <v>55</v>
      </c>
      <c r="E111" t="s">
        <v>19</v>
      </c>
      <c r="F111" t="s">
        <v>21</v>
      </c>
      <c r="G111" t="s">
        <v>20</v>
      </c>
      <c r="H111">
        <v>12</v>
      </c>
      <c r="I111">
        <v>1</v>
      </c>
    </row>
    <row r="112" spans="1:9" x14ac:dyDescent="0.2">
      <c r="A112" s="2">
        <v>45910</v>
      </c>
      <c r="B112" t="s">
        <v>29</v>
      </c>
      <c r="C112" t="s">
        <v>30</v>
      </c>
      <c r="D112" s="4">
        <v>280</v>
      </c>
      <c r="E112" t="s">
        <v>19</v>
      </c>
      <c r="F112" t="s">
        <v>21</v>
      </c>
      <c r="G112" t="s">
        <v>20</v>
      </c>
      <c r="H112">
        <v>12</v>
      </c>
      <c r="I112">
        <v>1</v>
      </c>
    </row>
    <row r="113" spans="1:9" x14ac:dyDescent="0.2">
      <c r="A113" s="2">
        <v>45910</v>
      </c>
      <c r="B113" t="s">
        <v>37</v>
      </c>
      <c r="C113" t="s">
        <v>35</v>
      </c>
      <c r="D113" s="4">
        <v>149.6</v>
      </c>
      <c r="E113" t="s">
        <v>19</v>
      </c>
      <c r="F113" t="s">
        <v>34</v>
      </c>
      <c r="G113" t="s">
        <v>20</v>
      </c>
      <c r="H113">
        <v>6</v>
      </c>
      <c r="I113">
        <v>4</v>
      </c>
    </row>
    <row r="114" spans="1:9" x14ac:dyDescent="0.2">
      <c r="A114" s="2">
        <v>45910</v>
      </c>
      <c r="B114" t="s">
        <v>83</v>
      </c>
      <c r="C114" t="s">
        <v>35</v>
      </c>
      <c r="D114" s="4">
        <v>916.02</v>
      </c>
      <c r="E114" t="s">
        <v>19</v>
      </c>
      <c r="F114" t="s">
        <v>21</v>
      </c>
      <c r="G114" t="s">
        <v>20</v>
      </c>
      <c r="H114">
        <v>1</v>
      </c>
      <c r="I114">
        <v>6</v>
      </c>
    </row>
    <row r="115" spans="1:9" x14ac:dyDescent="0.2">
      <c r="A115" s="10">
        <v>45910</v>
      </c>
      <c r="B115" s="11" t="s">
        <v>81</v>
      </c>
      <c r="C115" s="11" t="s">
        <v>82</v>
      </c>
      <c r="D115" s="12">
        <v>410</v>
      </c>
      <c r="E115" s="11" t="s">
        <v>19</v>
      </c>
      <c r="F115" s="11" t="s">
        <v>21</v>
      </c>
      <c r="G115" s="11" t="s">
        <v>20</v>
      </c>
      <c r="H115" s="11">
        <v>1</v>
      </c>
      <c r="I115" s="11">
        <v>12</v>
      </c>
    </row>
    <row r="116" spans="1:9" x14ac:dyDescent="0.2">
      <c r="A116" s="10">
        <v>45910</v>
      </c>
      <c r="B116" s="11" t="s">
        <v>80</v>
      </c>
      <c r="C116" s="11" t="s">
        <v>49</v>
      </c>
      <c r="D116" s="12">
        <v>250</v>
      </c>
      <c r="E116" s="11" t="s">
        <v>19</v>
      </c>
      <c r="F116" s="11" t="s">
        <v>21</v>
      </c>
      <c r="G116" s="11" t="s">
        <v>20</v>
      </c>
      <c r="H116" s="11">
        <v>1</v>
      </c>
      <c r="I116" s="11">
        <v>12</v>
      </c>
    </row>
    <row r="117" spans="1:9" x14ac:dyDescent="0.2">
      <c r="A117" s="2">
        <v>45915</v>
      </c>
      <c r="B117" t="s">
        <v>84</v>
      </c>
      <c r="C117" t="s">
        <v>41</v>
      </c>
      <c r="D117" s="4">
        <v>232.29</v>
      </c>
      <c r="E117" t="s">
        <v>19</v>
      </c>
      <c r="F117" t="s">
        <v>21</v>
      </c>
      <c r="G117" t="s">
        <v>20</v>
      </c>
      <c r="H117">
        <v>1</v>
      </c>
      <c r="I117">
        <v>1</v>
      </c>
    </row>
    <row r="118" spans="1:9" hidden="1" x14ac:dyDescent="0.2">
      <c r="A118" s="2">
        <v>45940</v>
      </c>
      <c r="B118" t="s">
        <v>24</v>
      </c>
      <c r="C118" t="s">
        <v>25</v>
      </c>
      <c r="D118" s="4">
        <v>6569.5</v>
      </c>
      <c r="E118" t="s">
        <v>26</v>
      </c>
      <c r="F118" t="s">
        <v>21</v>
      </c>
      <c r="G118" t="s">
        <v>20</v>
      </c>
      <c r="H118">
        <v>12</v>
      </c>
      <c r="I118">
        <v>1</v>
      </c>
    </row>
    <row r="119" spans="1:9" x14ac:dyDescent="0.2">
      <c r="A119" s="2">
        <v>45918</v>
      </c>
      <c r="B119" t="s">
        <v>22</v>
      </c>
      <c r="C119" t="s">
        <v>23</v>
      </c>
      <c r="D119" s="4">
        <v>1800</v>
      </c>
      <c r="E119" t="s">
        <v>19</v>
      </c>
      <c r="F119" t="s">
        <v>21</v>
      </c>
      <c r="G119" t="s">
        <v>20</v>
      </c>
      <c r="H119">
        <v>12</v>
      </c>
      <c r="I119">
        <v>1</v>
      </c>
    </row>
    <row r="120" spans="1:9" x14ac:dyDescent="0.2">
      <c r="A120" s="2">
        <v>45940</v>
      </c>
      <c r="B120" t="s">
        <v>17</v>
      </c>
      <c r="C120" t="s">
        <v>18</v>
      </c>
      <c r="D120" s="4">
        <v>270</v>
      </c>
      <c r="E120" t="s">
        <v>19</v>
      </c>
      <c r="F120" t="s">
        <v>21</v>
      </c>
      <c r="G120" t="s">
        <v>20</v>
      </c>
      <c r="H120">
        <v>12</v>
      </c>
      <c r="I120">
        <v>1</v>
      </c>
    </row>
    <row r="121" spans="1:9" x14ac:dyDescent="0.2">
      <c r="A121" s="2">
        <v>45940</v>
      </c>
      <c r="B121" t="s">
        <v>27</v>
      </c>
      <c r="C121" t="s">
        <v>28</v>
      </c>
      <c r="D121" s="4">
        <v>55</v>
      </c>
      <c r="E121" t="s">
        <v>19</v>
      </c>
      <c r="F121" t="s">
        <v>21</v>
      </c>
      <c r="G121" t="s">
        <v>20</v>
      </c>
      <c r="H121">
        <v>12</v>
      </c>
      <c r="I121">
        <v>1</v>
      </c>
    </row>
    <row r="122" spans="1:9" x14ac:dyDescent="0.2">
      <c r="A122" s="2">
        <v>45940</v>
      </c>
      <c r="B122" t="s">
        <v>29</v>
      </c>
      <c r="C122" t="s">
        <v>30</v>
      </c>
      <c r="D122" s="4">
        <v>280</v>
      </c>
      <c r="E122" t="s">
        <v>19</v>
      </c>
      <c r="F122" t="s">
        <v>21</v>
      </c>
      <c r="G122" t="s">
        <v>20</v>
      </c>
      <c r="H122">
        <v>12</v>
      </c>
      <c r="I122">
        <v>1</v>
      </c>
    </row>
    <row r="123" spans="1:9" x14ac:dyDescent="0.2">
      <c r="A123" s="2">
        <v>45940</v>
      </c>
      <c r="B123" t="s">
        <v>37</v>
      </c>
      <c r="C123" t="s">
        <v>35</v>
      </c>
      <c r="D123" s="4">
        <v>149.6</v>
      </c>
      <c r="E123" t="s">
        <v>19</v>
      </c>
      <c r="F123" t="s">
        <v>34</v>
      </c>
      <c r="G123" t="s">
        <v>20</v>
      </c>
      <c r="H123">
        <v>6</v>
      </c>
      <c r="I123">
        <v>5</v>
      </c>
    </row>
    <row r="124" spans="1:9" x14ac:dyDescent="0.2">
      <c r="A124" s="2">
        <v>45940</v>
      </c>
      <c r="B124" t="s">
        <v>83</v>
      </c>
      <c r="C124" t="s">
        <v>35</v>
      </c>
      <c r="D124" s="4">
        <v>916.02</v>
      </c>
      <c r="E124" t="s">
        <v>19</v>
      </c>
      <c r="F124" t="s">
        <v>21</v>
      </c>
      <c r="G124" t="s">
        <v>20</v>
      </c>
      <c r="H124">
        <v>1</v>
      </c>
      <c r="I124">
        <v>6</v>
      </c>
    </row>
    <row r="125" spans="1:9" x14ac:dyDescent="0.2">
      <c r="A125" s="2">
        <v>45940</v>
      </c>
      <c r="B125" t="s">
        <v>81</v>
      </c>
      <c r="C125" t="s">
        <v>82</v>
      </c>
      <c r="D125" s="4">
        <v>410</v>
      </c>
      <c r="E125" t="s">
        <v>19</v>
      </c>
      <c r="F125" t="s">
        <v>21</v>
      </c>
      <c r="G125" t="s">
        <v>20</v>
      </c>
      <c r="H125">
        <v>1</v>
      </c>
      <c r="I125">
        <v>12</v>
      </c>
    </row>
    <row r="126" spans="1:9" x14ac:dyDescent="0.2">
      <c r="A126" s="2">
        <v>45940</v>
      </c>
      <c r="B126" t="s">
        <v>80</v>
      </c>
      <c r="C126" t="s">
        <v>49</v>
      </c>
      <c r="D126" s="4">
        <v>250</v>
      </c>
      <c r="E126" t="s">
        <v>19</v>
      </c>
      <c r="F126" t="s">
        <v>21</v>
      </c>
      <c r="G126" t="s">
        <v>20</v>
      </c>
      <c r="H126">
        <v>1</v>
      </c>
      <c r="I126">
        <v>12</v>
      </c>
    </row>
    <row r="127" spans="1:9" hidden="1" x14ac:dyDescent="0.2">
      <c r="A127" s="2">
        <v>45971</v>
      </c>
      <c r="B127" t="s">
        <v>24</v>
      </c>
      <c r="C127" t="s">
        <v>25</v>
      </c>
      <c r="D127" s="4">
        <v>6569.5</v>
      </c>
      <c r="E127" t="s">
        <v>26</v>
      </c>
      <c r="F127" t="s">
        <v>21</v>
      </c>
      <c r="G127" t="s">
        <v>20</v>
      </c>
      <c r="H127">
        <v>12</v>
      </c>
      <c r="I127">
        <v>1</v>
      </c>
    </row>
    <row r="128" spans="1:9" x14ac:dyDescent="0.2">
      <c r="A128" s="2">
        <v>45945</v>
      </c>
      <c r="B128" t="s">
        <v>84</v>
      </c>
      <c r="C128" t="s">
        <v>41</v>
      </c>
      <c r="D128" s="4">
        <v>232.29</v>
      </c>
      <c r="E128" t="s">
        <v>19</v>
      </c>
      <c r="F128" t="s">
        <v>21</v>
      </c>
      <c r="G128" t="s">
        <v>20</v>
      </c>
      <c r="H128">
        <v>1</v>
      </c>
      <c r="I128">
        <v>1</v>
      </c>
    </row>
    <row r="129" spans="1:9" x14ac:dyDescent="0.2">
      <c r="A129" s="2">
        <v>45948</v>
      </c>
      <c r="B129" t="s">
        <v>22</v>
      </c>
      <c r="C129" t="s">
        <v>23</v>
      </c>
      <c r="D129" s="4">
        <v>1800</v>
      </c>
      <c r="E129" t="s">
        <v>19</v>
      </c>
      <c r="F129" t="s">
        <v>21</v>
      </c>
      <c r="G129" t="s">
        <v>20</v>
      </c>
      <c r="H129">
        <v>12</v>
      </c>
      <c r="I129">
        <v>1</v>
      </c>
    </row>
    <row r="130" spans="1:9" x14ac:dyDescent="0.2">
      <c r="A130" s="2">
        <v>45971</v>
      </c>
      <c r="B130" t="s">
        <v>17</v>
      </c>
      <c r="C130" t="s">
        <v>18</v>
      </c>
      <c r="D130" s="4">
        <v>270</v>
      </c>
      <c r="E130" t="s">
        <v>19</v>
      </c>
      <c r="F130" t="s">
        <v>21</v>
      </c>
      <c r="G130" t="s">
        <v>20</v>
      </c>
      <c r="H130">
        <v>12</v>
      </c>
      <c r="I130">
        <v>1</v>
      </c>
    </row>
    <row r="131" spans="1:9" x14ac:dyDescent="0.2">
      <c r="A131" s="2">
        <v>45971</v>
      </c>
      <c r="B131" t="s">
        <v>27</v>
      </c>
      <c r="C131" t="s">
        <v>28</v>
      </c>
      <c r="D131" s="4">
        <v>55</v>
      </c>
      <c r="E131" t="s">
        <v>19</v>
      </c>
      <c r="F131" t="s">
        <v>21</v>
      </c>
      <c r="G131" t="s">
        <v>20</v>
      </c>
      <c r="H131">
        <v>12</v>
      </c>
      <c r="I131">
        <v>1</v>
      </c>
    </row>
    <row r="132" spans="1:9" x14ac:dyDescent="0.2">
      <c r="A132" s="2">
        <v>45971</v>
      </c>
      <c r="B132" t="s">
        <v>29</v>
      </c>
      <c r="C132" t="s">
        <v>30</v>
      </c>
      <c r="D132" s="4">
        <v>280</v>
      </c>
      <c r="E132" t="s">
        <v>19</v>
      </c>
      <c r="F132" t="s">
        <v>21</v>
      </c>
      <c r="G132" t="s">
        <v>20</v>
      </c>
      <c r="H132">
        <v>12</v>
      </c>
      <c r="I132">
        <v>1</v>
      </c>
    </row>
    <row r="133" spans="1:9" x14ac:dyDescent="0.2">
      <c r="A133" s="2">
        <v>45971</v>
      </c>
      <c r="B133" t="s">
        <v>37</v>
      </c>
      <c r="C133" t="s">
        <v>35</v>
      </c>
      <c r="D133" s="4">
        <v>149.6</v>
      </c>
      <c r="E133" t="s">
        <v>19</v>
      </c>
      <c r="F133" t="s">
        <v>34</v>
      </c>
      <c r="G133" t="s">
        <v>20</v>
      </c>
      <c r="H133">
        <v>6</v>
      </c>
      <c r="I133">
        <v>6</v>
      </c>
    </row>
    <row r="134" spans="1:9" x14ac:dyDescent="0.2">
      <c r="A134" s="2">
        <v>45971</v>
      </c>
      <c r="B134" t="s">
        <v>83</v>
      </c>
      <c r="C134" t="s">
        <v>35</v>
      </c>
      <c r="D134" s="4">
        <v>916.02</v>
      </c>
      <c r="E134" t="s">
        <v>19</v>
      </c>
      <c r="F134" t="s">
        <v>21</v>
      </c>
      <c r="G134" t="s">
        <v>20</v>
      </c>
      <c r="H134">
        <v>1</v>
      </c>
      <c r="I134">
        <v>6</v>
      </c>
    </row>
    <row r="135" spans="1:9" x14ac:dyDescent="0.2">
      <c r="A135" s="10">
        <v>45971</v>
      </c>
      <c r="B135" s="11" t="s">
        <v>81</v>
      </c>
      <c r="C135" s="11" t="s">
        <v>82</v>
      </c>
      <c r="D135" s="12">
        <v>410</v>
      </c>
      <c r="E135" s="11" t="s">
        <v>19</v>
      </c>
      <c r="F135" s="11" t="s">
        <v>21</v>
      </c>
      <c r="G135" s="11" t="s">
        <v>20</v>
      </c>
      <c r="H135" s="11">
        <v>1</v>
      </c>
      <c r="I135" s="11">
        <v>12</v>
      </c>
    </row>
    <row r="136" spans="1:9" hidden="1" x14ac:dyDescent="0.2">
      <c r="A136" s="2">
        <v>46001</v>
      </c>
      <c r="B136" t="s">
        <v>24</v>
      </c>
      <c r="C136" t="s">
        <v>25</v>
      </c>
      <c r="D136" s="4">
        <v>6569.5</v>
      </c>
      <c r="E136" t="s">
        <v>26</v>
      </c>
      <c r="F136" t="s">
        <v>21</v>
      </c>
      <c r="G136" t="s">
        <v>20</v>
      </c>
      <c r="H136">
        <v>12</v>
      </c>
      <c r="I136">
        <v>1</v>
      </c>
    </row>
    <row r="137" spans="1:9" x14ac:dyDescent="0.2">
      <c r="A137" s="10">
        <v>45971</v>
      </c>
      <c r="B137" s="11" t="s">
        <v>80</v>
      </c>
      <c r="C137" s="11" t="s">
        <v>49</v>
      </c>
      <c r="D137" s="12">
        <v>250</v>
      </c>
      <c r="E137" s="11" t="s">
        <v>19</v>
      </c>
      <c r="F137" s="11" t="s">
        <v>21</v>
      </c>
      <c r="G137" s="11" t="s">
        <v>20</v>
      </c>
      <c r="H137" s="11">
        <v>1</v>
      </c>
      <c r="I137" s="11">
        <v>12</v>
      </c>
    </row>
    <row r="138" spans="1:9" x14ac:dyDescent="0.2">
      <c r="A138" s="2">
        <v>45976</v>
      </c>
      <c r="B138" t="s">
        <v>84</v>
      </c>
      <c r="C138" t="s">
        <v>41</v>
      </c>
      <c r="D138" s="4">
        <v>232.29</v>
      </c>
      <c r="E138" t="s">
        <v>19</v>
      </c>
      <c r="F138" t="s">
        <v>21</v>
      </c>
      <c r="G138" t="s">
        <v>20</v>
      </c>
      <c r="H138">
        <v>1</v>
      </c>
      <c r="I138">
        <v>1</v>
      </c>
    </row>
    <row r="139" spans="1:9" x14ac:dyDescent="0.2">
      <c r="A139" s="2">
        <v>45979</v>
      </c>
      <c r="B139" t="s">
        <v>22</v>
      </c>
      <c r="C139" t="s">
        <v>23</v>
      </c>
      <c r="D139" s="4">
        <v>1800</v>
      </c>
      <c r="E139" t="s">
        <v>19</v>
      </c>
      <c r="F139" t="s">
        <v>21</v>
      </c>
      <c r="G139" t="s">
        <v>20</v>
      </c>
      <c r="H139">
        <v>12</v>
      </c>
      <c r="I139">
        <v>1</v>
      </c>
    </row>
    <row r="140" spans="1:9" x14ac:dyDescent="0.2">
      <c r="A140" s="2">
        <v>46001</v>
      </c>
      <c r="B140" t="s">
        <v>17</v>
      </c>
      <c r="C140" t="s">
        <v>18</v>
      </c>
      <c r="D140" s="4">
        <v>270</v>
      </c>
      <c r="E140" t="s">
        <v>19</v>
      </c>
      <c r="F140" t="s">
        <v>21</v>
      </c>
      <c r="G140" t="s">
        <v>20</v>
      </c>
      <c r="H140">
        <v>12</v>
      </c>
      <c r="I140">
        <v>1</v>
      </c>
    </row>
    <row r="141" spans="1:9" x14ac:dyDescent="0.2">
      <c r="A141" s="2">
        <v>46001</v>
      </c>
      <c r="B141" t="s">
        <v>27</v>
      </c>
      <c r="C141" t="s">
        <v>28</v>
      </c>
      <c r="D141" s="4">
        <v>55</v>
      </c>
      <c r="E141" t="s">
        <v>19</v>
      </c>
      <c r="F141" t="s">
        <v>21</v>
      </c>
      <c r="G141" t="s">
        <v>20</v>
      </c>
      <c r="H141">
        <v>12</v>
      </c>
      <c r="I141">
        <v>1</v>
      </c>
    </row>
    <row r="142" spans="1:9" x14ac:dyDescent="0.2">
      <c r="A142" s="2">
        <v>46001</v>
      </c>
      <c r="B142" t="s">
        <v>29</v>
      </c>
      <c r="C142" t="s">
        <v>30</v>
      </c>
      <c r="D142" s="4">
        <v>280</v>
      </c>
      <c r="E142" t="s">
        <v>19</v>
      </c>
      <c r="F142" t="s">
        <v>21</v>
      </c>
      <c r="G142" t="s">
        <v>20</v>
      </c>
      <c r="H142">
        <v>12</v>
      </c>
      <c r="I142">
        <v>1</v>
      </c>
    </row>
    <row r="143" spans="1:9" hidden="1" x14ac:dyDescent="0.2">
      <c r="A143" s="2">
        <v>46032</v>
      </c>
      <c r="B143" t="s">
        <v>17</v>
      </c>
      <c r="C143" t="s">
        <v>18</v>
      </c>
      <c r="D143" s="4">
        <v>270</v>
      </c>
      <c r="E143" t="s">
        <v>19</v>
      </c>
      <c r="F143" t="s">
        <v>21</v>
      </c>
      <c r="G143" t="s">
        <v>20</v>
      </c>
      <c r="H143">
        <v>12</v>
      </c>
      <c r="I143">
        <v>1</v>
      </c>
    </row>
    <row r="144" spans="1:9" hidden="1" x14ac:dyDescent="0.2">
      <c r="A144" s="2">
        <v>46032</v>
      </c>
      <c r="B144" t="s">
        <v>24</v>
      </c>
      <c r="C144" t="s">
        <v>25</v>
      </c>
      <c r="D144" s="4">
        <v>6569.5</v>
      </c>
      <c r="E144" t="s">
        <v>26</v>
      </c>
      <c r="F144" t="s">
        <v>21</v>
      </c>
      <c r="G144" t="s">
        <v>20</v>
      </c>
      <c r="H144">
        <v>12</v>
      </c>
      <c r="I144">
        <v>1</v>
      </c>
    </row>
    <row r="145" spans="1:9" hidden="1" x14ac:dyDescent="0.2">
      <c r="A145" s="2">
        <v>46032</v>
      </c>
      <c r="B145" t="s">
        <v>27</v>
      </c>
      <c r="C145" t="s">
        <v>28</v>
      </c>
      <c r="D145" s="4">
        <v>55</v>
      </c>
      <c r="E145" t="s">
        <v>19</v>
      </c>
      <c r="F145" t="s">
        <v>21</v>
      </c>
      <c r="G145" t="s">
        <v>20</v>
      </c>
      <c r="H145">
        <v>12</v>
      </c>
      <c r="I145">
        <v>1</v>
      </c>
    </row>
    <row r="146" spans="1:9" hidden="1" x14ac:dyDescent="0.2">
      <c r="A146" s="2">
        <v>46032</v>
      </c>
      <c r="B146" t="s">
        <v>29</v>
      </c>
      <c r="C146" t="s">
        <v>30</v>
      </c>
      <c r="D146" s="4">
        <v>135</v>
      </c>
      <c r="E146" t="s">
        <v>19</v>
      </c>
      <c r="F146" t="s">
        <v>21</v>
      </c>
      <c r="G146" t="s">
        <v>20</v>
      </c>
      <c r="H146">
        <v>12</v>
      </c>
      <c r="I146">
        <v>1</v>
      </c>
    </row>
    <row r="147" spans="1:9" hidden="1" x14ac:dyDescent="0.2">
      <c r="A147" s="10">
        <v>46032</v>
      </c>
      <c r="B147" s="11" t="s">
        <v>81</v>
      </c>
      <c r="C147" s="11" t="s">
        <v>82</v>
      </c>
      <c r="D147" s="12">
        <v>410</v>
      </c>
      <c r="E147" s="11" t="s">
        <v>19</v>
      </c>
      <c r="F147" s="11" t="s">
        <v>21</v>
      </c>
      <c r="G147" s="11" t="s">
        <v>20</v>
      </c>
      <c r="H147" s="11">
        <v>1</v>
      </c>
      <c r="I147" s="11">
        <v>12</v>
      </c>
    </row>
    <row r="148" spans="1:9" hidden="1" x14ac:dyDescent="0.2">
      <c r="A148" s="10">
        <v>46032</v>
      </c>
      <c r="B148" s="11" t="s">
        <v>80</v>
      </c>
      <c r="C148" s="11" t="s">
        <v>49</v>
      </c>
      <c r="D148" s="12">
        <v>250</v>
      </c>
      <c r="E148" s="11" t="s">
        <v>19</v>
      </c>
      <c r="F148" s="11" t="s">
        <v>21</v>
      </c>
      <c r="G148" s="11" t="s">
        <v>20</v>
      </c>
      <c r="H148" s="11">
        <v>1</v>
      </c>
      <c r="I148" s="11">
        <v>12</v>
      </c>
    </row>
    <row r="149" spans="1:9" hidden="1" x14ac:dyDescent="0.2">
      <c r="A149" s="2">
        <v>46040</v>
      </c>
      <c r="B149" t="s">
        <v>22</v>
      </c>
      <c r="C149" t="s">
        <v>23</v>
      </c>
      <c r="D149" s="4">
        <v>1800</v>
      </c>
      <c r="E149" t="s">
        <v>19</v>
      </c>
      <c r="F149" t="s">
        <v>21</v>
      </c>
      <c r="G149" t="s">
        <v>20</v>
      </c>
      <c r="H149">
        <v>12</v>
      </c>
      <c r="I149">
        <v>1</v>
      </c>
    </row>
    <row r="150" spans="1:9" hidden="1" x14ac:dyDescent="0.2">
      <c r="A150" s="2">
        <v>46063</v>
      </c>
      <c r="B150" t="s">
        <v>17</v>
      </c>
      <c r="C150" t="s">
        <v>18</v>
      </c>
      <c r="D150" s="4">
        <v>270</v>
      </c>
      <c r="E150" t="s">
        <v>19</v>
      </c>
      <c r="F150" t="s">
        <v>21</v>
      </c>
      <c r="G150" t="s">
        <v>20</v>
      </c>
      <c r="H150">
        <v>12</v>
      </c>
      <c r="I150">
        <v>1</v>
      </c>
    </row>
    <row r="151" spans="1:9" hidden="1" x14ac:dyDescent="0.2">
      <c r="A151" s="2">
        <v>46063</v>
      </c>
      <c r="B151" t="s">
        <v>24</v>
      </c>
      <c r="C151" t="s">
        <v>25</v>
      </c>
      <c r="D151" s="4">
        <v>6569.5</v>
      </c>
      <c r="E151" t="s">
        <v>26</v>
      </c>
      <c r="F151" t="s">
        <v>21</v>
      </c>
      <c r="G151" t="s">
        <v>20</v>
      </c>
      <c r="H151">
        <v>12</v>
      </c>
      <c r="I151">
        <v>1</v>
      </c>
    </row>
    <row r="152" spans="1:9" hidden="1" x14ac:dyDescent="0.2">
      <c r="A152" s="2">
        <v>46063</v>
      </c>
      <c r="B152" t="s">
        <v>27</v>
      </c>
      <c r="C152" t="s">
        <v>28</v>
      </c>
      <c r="D152" s="4">
        <v>55</v>
      </c>
      <c r="E152" t="s">
        <v>19</v>
      </c>
      <c r="F152" t="s">
        <v>21</v>
      </c>
      <c r="G152" t="s">
        <v>20</v>
      </c>
      <c r="H152">
        <v>12</v>
      </c>
      <c r="I152">
        <v>1</v>
      </c>
    </row>
    <row r="153" spans="1:9" hidden="1" x14ac:dyDescent="0.2">
      <c r="A153" s="2">
        <v>46063</v>
      </c>
      <c r="B153" t="s">
        <v>29</v>
      </c>
      <c r="C153" t="s">
        <v>30</v>
      </c>
      <c r="D153" s="4">
        <v>135</v>
      </c>
      <c r="E153" t="s">
        <v>19</v>
      </c>
      <c r="F153" t="s">
        <v>21</v>
      </c>
      <c r="G153" t="s">
        <v>20</v>
      </c>
      <c r="H153">
        <v>12</v>
      </c>
      <c r="I153">
        <v>1</v>
      </c>
    </row>
    <row r="154" spans="1:9" hidden="1" x14ac:dyDescent="0.2">
      <c r="A154" s="2">
        <v>46063</v>
      </c>
      <c r="B154" t="s">
        <v>81</v>
      </c>
      <c r="C154" t="s">
        <v>82</v>
      </c>
      <c r="D154" s="4">
        <v>410</v>
      </c>
      <c r="E154" t="s">
        <v>19</v>
      </c>
      <c r="F154" t="s">
        <v>21</v>
      </c>
      <c r="G154" t="s">
        <v>20</v>
      </c>
      <c r="H154">
        <v>1</v>
      </c>
      <c r="I154">
        <v>12</v>
      </c>
    </row>
    <row r="155" spans="1:9" hidden="1" x14ac:dyDescent="0.2">
      <c r="A155" s="2">
        <v>46063</v>
      </c>
      <c r="B155" t="s">
        <v>80</v>
      </c>
      <c r="C155" t="s">
        <v>49</v>
      </c>
      <c r="D155" s="4">
        <v>250</v>
      </c>
      <c r="E155" t="s">
        <v>19</v>
      </c>
      <c r="F155" t="s">
        <v>21</v>
      </c>
      <c r="G155" t="s">
        <v>20</v>
      </c>
      <c r="H155">
        <v>1</v>
      </c>
      <c r="I155">
        <v>12</v>
      </c>
    </row>
    <row r="156" spans="1:9" hidden="1" x14ac:dyDescent="0.2">
      <c r="A156" s="2">
        <v>46071</v>
      </c>
      <c r="B156" t="s">
        <v>22</v>
      </c>
      <c r="C156" t="s">
        <v>23</v>
      </c>
      <c r="D156" s="4">
        <v>1800</v>
      </c>
      <c r="E156" t="s">
        <v>19</v>
      </c>
      <c r="F156" t="s">
        <v>21</v>
      </c>
      <c r="G156" t="s">
        <v>20</v>
      </c>
      <c r="H156">
        <v>12</v>
      </c>
      <c r="I156">
        <v>1</v>
      </c>
    </row>
    <row r="157" spans="1:9" hidden="1" x14ac:dyDescent="0.2">
      <c r="A157" s="7">
        <v>45848</v>
      </c>
      <c r="B157" s="8" t="s">
        <v>102</v>
      </c>
      <c r="C157" s="8" t="s">
        <v>57</v>
      </c>
      <c r="D157" s="9">
        <v>25</v>
      </c>
      <c r="E157" s="8" t="s">
        <v>19</v>
      </c>
      <c r="F157" s="8" t="s">
        <v>34</v>
      </c>
      <c r="G157" s="8" t="s">
        <v>31</v>
      </c>
      <c r="H157" s="8">
        <v>1</v>
      </c>
      <c r="I157" s="8">
        <v>1</v>
      </c>
    </row>
    <row r="158" spans="1:9" hidden="1" x14ac:dyDescent="0.2">
      <c r="A158" s="2">
        <v>45849</v>
      </c>
      <c r="B158" s="8" t="s">
        <v>103</v>
      </c>
      <c r="C158" s="8" t="s">
        <v>35</v>
      </c>
      <c r="D158" s="4">
        <v>25</v>
      </c>
      <c r="E158" t="s">
        <v>19</v>
      </c>
    </row>
    <row r="159" spans="1:9" hidden="1" x14ac:dyDescent="0.2">
      <c r="A159" s="2">
        <v>45850</v>
      </c>
      <c r="B159" s="8" t="s">
        <v>104</v>
      </c>
      <c r="C159" s="8" t="s">
        <v>35</v>
      </c>
      <c r="D159" s="4">
        <v>200</v>
      </c>
      <c r="E159" t="s">
        <v>19</v>
      </c>
    </row>
    <row r="160" spans="1:9" hidden="1" x14ac:dyDescent="0.2">
      <c r="A160" s="2">
        <v>46091</v>
      </c>
      <c r="B160" t="s">
        <v>17</v>
      </c>
      <c r="C160" t="s">
        <v>18</v>
      </c>
      <c r="D160" s="4">
        <v>270</v>
      </c>
      <c r="E160" t="s">
        <v>19</v>
      </c>
      <c r="F160" t="s">
        <v>21</v>
      </c>
      <c r="G160" t="s">
        <v>20</v>
      </c>
      <c r="H160">
        <v>12</v>
      </c>
      <c r="I160">
        <v>1</v>
      </c>
    </row>
    <row r="161" spans="1:9" hidden="1" x14ac:dyDescent="0.2">
      <c r="A161" s="2">
        <v>46091</v>
      </c>
      <c r="B161" t="s">
        <v>24</v>
      </c>
      <c r="C161" t="s">
        <v>25</v>
      </c>
      <c r="D161" s="4">
        <v>6569.5</v>
      </c>
      <c r="E161" t="s">
        <v>26</v>
      </c>
      <c r="F161" t="s">
        <v>21</v>
      </c>
      <c r="G161" t="s">
        <v>20</v>
      </c>
      <c r="H161">
        <v>12</v>
      </c>
      <c r="I161">
        <v>1</v>
      </c>
    </row>
    <row r="162" spans="1:9" hidden="1" x14ac:dyDescent="0.2">
      <c r="A162" s="2">
        <v>46091</v>
      </c>
      <c r="B162" t="s">
        <v>27</v>
      </c>
      <c r="C162" t="s">
        <v>28</v>
      </c>
      <c r="D162" s="4">
        <v>55</v>
      </c>
      <c r="E162" t="s">
        <v>19</v>
      </c>
      <c r="F162" t="s">
        <v>21</v>
      </c>
      <c r="G162" t="s">
        <v>20</v>
      </c>
      <c r="H162">
        <v>12</v>
      </c>
      <c r="I162">
        <v>1</v>
      </c>
    </row>
    <row r="163" spans="1:9" hidden="1" x14ac:dyDescent="0.2">
      <c r="A163" s="2">
        <v>46091</v>
      </c>
      <c r="B163" t="s">
        <v>29</v>
      </c>
      <c r="C163" t="s">
        <v>30</v>
      </c>
      <c r="D163" s="4">
        <v>135</v>
      </c>
      <c r="E163" t="s">
        <v>19</v>
      </c>
      <c r="F163" t="s">
        <v>21</v>
      </c>
      <c r="G163" t="s">
        <v>20</v>
      </c>
      <c r="H163">
        <v>12</v>
      </c>
      <c r="I163">
        <v>1</v>
      </c>
    </row>
    <row r="164" spans="1:9" hidden="1" x14ac:dyDescent="0.2">
      <c r="A164" s="10">
        <v>46091</v>
      </c>
      <c r="B164" s="11" t="s">
        <v>81</v>
      </c>
      <c r="C164" s="11" t="s">
        <v>82</v>
      </c>
      <c r="D164" s="12">
        <v>410</v>
      </c>
      <c r="E164" s="11" t="s">
        <v>19</v>
      </c>
      <c r="F164" s="11" t="s">
        <v>21</v>
      </c>
      <c r="G164" s="11" t="s">
        <v>20</v>
      </c>
      <c r="H164" s="11">
        <v>1</v>
      </c>
      <c r="I164" s="11">
        <v>12</v>
      </c>
    </row>
    <row r="165" spans="1:9" hidden="1" x14ac:dyDescent="0.2">
      <c r="A165" s="10">
        <v>46091</v>
      </c>
      <c r="B165" s="11" t="s">
        <v>80</v>
      </c>
      <c r="C165" s="11" t="s">
        <v>49</v>
      </c>
      <c r="D165" s="12">
        <v>250</v>
      </c>
      <c r="E165" s="11" t="s">
        <v>19</v>
      </c>
      <c r="F165" s="11" t="s">
        <v>21</v>
      </c>
      <c r="G165" s="11" t="s">
        <v>20</v>
      </c>
      <c r="H165" s="11">
        <v>1</v>
      </c>
      <c r="I165" s="11">
        <v>12</v>
      </c>
    </row>
    <row r="166" spans="1:9" hidden="1" x14ac:dyDescent="0.2">
      <c r="A166" s="2">
        <v>46099</v>
      </c>
      <c r="B166" t="s">
        <v>22</v>
      </c>
      <c r="C166" t="s">
        <v>23</v>
      </c>
      <c r="D166" s="4">
        <v>1800</v>
      </c>
      <c r="E166" t="s">
        <v>19</v>
      </c>
      <c r="F166" t="s">
        <v>21</v>
      </c>
      <c r="G166" t="s">
        <v>20</v>
      </c>
      <c r="H166">
        <v>12</v>
      </c>
      <c r="I166">
        <v>1</v>
      </c>
    </row>
    <row r="167" spans="1:9" hidden="1" x14ac:dyDescent="0.2">
      <c r="A167" s="2">
        <v>46122</v>
      </c>
      <c r="B167" t="s">
        <v>17</v>
      </c>
      <c r="C167" t="s">
        <v>18</v>
      </c>
      <c r="D167" s="4">
        <v>270</v>
      </c>
      <c r="E167" t="s">
        <v>19</v>
      </c>
      <c r="F167" t="s">
        <v>21</v>
      </c>
      <c r="G167" t="s">
        <v>20</v>
      </c>
      <c r="H167">
        <v>12</v>
      </c>
      <c r="I167">
        <v>1</v>
      </c>
    </row>
    <row r="168" spans="1:9" hidden="1" x14ac:dyDescent="0.2">
      <c r="A168" s="2">
        <v>46122</v>
      </c>
      <c r="B168" t="s">
        <v>24</v>
      </c>
      <c r="C168" t="s">
        <v>25</v>
      </c>
      <c r="D168" s="4">
        <v>6569.5</v>
      </c>
      <c r="E168" t="s">
        <v>26</v>
      </c>
      <c r="F168" t="s">
        <v>21</v>
      </c>
      <c r="G168" t="s">
        <v>20</v>
      </c>
      <c r="H168">
        <v>12</v>
      </c>
      <c r="I168">
        <v>1</v>
      </c>
    </row>
    <row r="169" spans="1:9" hidden="1" x14ac:dyDescent="0.2">
      <c r="A169" s="2">
        <v>46122</v>
      </c>
      <c r="B169" t="s">
        <v>27</v>
      </c>
      <c r="C169" t="s">
        <v>28</v>
      </c>
      <c r="D169" s="4">
        <v>55</v>
      </c>
      <c r="E169" t="s">
        <v>19</v>
      </c>
      <c r="F169" t="s">
        <v>21</v>
      </c>
      <c r="G169" t="s">
        <v>20</v>
      </c>
      <c r="H169">
        <v>12</v>
      </c>
      <c r="I169">
        <v>1</v>
      </c>
    </row>
    <row r="170" spans="1:9" hidden="1" x14ac:dyDescent="0.2">
      <c r="A170" s="2">
        <v>46122</v>
      </c>
      <c r="B170" t="s">
        <v>29</v>
      </c>
      <c r="C170" t="s">
        <v>30</v>
      </c>
      <c r="D170" s="4">
        <v>135</v>
      </c>
      <c r="E170" t="s">
        <v>19</v>
      </c>
      <c r="F170" t="s">
        <v>21</v>
      </c>
      <c r="G170" t="s">
        <v>20</v>
      </c>
      <c r="H170">
        <v>12</v>
      </c>
      <c r="I170">
        <v>1</v>
      </c>
    </row>
    <row r="171" spans="1:9" hidden="1" x14ac:dyDescent="0.2">
      <c r="A171" s="2">
        <v>46122</v>
      </c>
      <c r="B171" t="s">
        <v>81</v>
      </c>
      <c r="C171" t="s">
        <v>82</v>
      </c>
      <c r="D171" s="4">
        <v>410</v>
      </c>
      <c r="E171" t="s">
        <v>19</v>
      </c>
      <c r="F171" t="s">
        <v>21</v>
      </c>
      <c r="G171" t="s">
        <v>20</v>
      </c>
      <c r="H171">
        <v>1</v>
      </c>
      <c r="I171">
        <v>12</v>
      </c>
    </row>
    <row r="172" spans="1:9" hidden="1" x14ac:dyDescent="0.2">
      <c r="A172" s="2">
        <v>46122</v>
      </c>
      <c r="B172" t="s">
        <v>80</v>
      </c>
      <c r="C172" t="s">
        <v>49</v>
      </c>
      <c r="D172" s="4">
        <v>250</v>
      </c>
      <c r="E172" t="s">
        <v>19</v>
      </c>
      <c r="F172" t="s">
        <v>21</v>
      </c>
      <c r="G172" t="s">
        <v>20</v>
      </c>
      <c r="H172">
        <v>1</v>
      </c>
      <c r="I172">
        <v>12</v>
      </c>
    </row>
    <row r="173" spans="1:9" hidden="1" x14ac:dyDescent="0.2">
      <c r="A173" s="2">
        <v>46130</v>
      </c>
      <c r="B173" t="s">
        <v>22</v>
      </c>
      <c r="C173" t="s">
        <v>23</v>
      </c>
      <c r="D173" s="4">
        <v>1800</v>
      </c>
      <c r="E173" t="s">
        <v>19</v>
      </c>
      <c r="F173" t="s">
        <v>21</v>
      </c>
      <c r="G173" t="s">
        <v>20</v>
      </c>
      <c r="H173">
        <v>12</v>
      </c>
      <c r="I173">
        <v>1</v>
      </c>
    </row>
    <row r="174" spans="1:9" hidden="1" x14ac:dyDescent="0.2">
      <c r="A174" s="2">
        <v>46152</v>
      </c>
      <c r="B174" t="s">
        <v>17</v>
      </c>
      <c r="C174" t="s">
        <v>18</v>
      </c>
      <c r="D174" s="4">
        <v>270</v>
      </c>
      <c r="E174" t="s">
        <v>19</v>
      </c>
      <c r="F174" t="s">
        <v>21</v>
      </c>
      <c r="G174" t="s">
        <v>20</v>
      </c>
      <c r="H174">
        <v>12</v>
      </c>
      <c r="I174">
        <v>1</v>
      </c>
    </row>
    <row r="175" spans="1:9" hidden="1" x14ac:dyDescent="0.2">
      <c r="A175" s="2">
        <v>46152</v>
      </c>
      <c r="B175" t="s">
        <v>24</v>
      </c>
      <c r="C175" t="s">
        <v>25</v>
      </c>
      <c r="D175" s="4">
        <v>6569.5</v>
      </c>
      <c r="E175" t="s">
        <v>26</v>
      </c>
      <c r="F175" t="s">
        <v>21</v>
      </c>
      <c r="G175" t="s">
        <v>20</v>
      </c>
      <c r="H175">
        <v>12</v>
      </c>
      <c r="I175">
        <v>1</v>
      </c>
    </row>
    <row r="176" spans="1:9" hidden="1" x14ac:dyDescent="0.2">
      <c r="A176" s="2">
        <v>46152</v>
      </c>
      <c r="B176" t="s">
        <v>27</v>
      </c>
      <c r="C176" t="s">
        <v>28</v>
      </c>
      <c r="D176" s="4">
        <v>55</v>
      </c>
      <c r="E176" t="s">
        <v>19</v>
      </c>
      <c r="F176" t="s">
        <v>21</v>
      </c>
      <c r="G176" t="s">
        <v>20</v>
      </c>
      <c r="H176">
        <v>12</v>
      </c>
      <c r="I176">
        <v>1</v>
      </c>
    </row>
    <row r="177" spans="1:9" hidden="1" x14ac:dyDescent="0.2">
      <c r="A177" s="2">
        <v>46152</v>
      </c>
      <c r="B177" t="s">
        <v>29</v>
      </c>
      <c r="C177" t="s">
        <v>30</v>
      </c>
      <c r="D177" s="4">
        <v>135</v>
      </c>
      <c r="E177" t="s">
        <v>19</v>
      </c>
      <c r="F177" t="s">
        <v>21</v>
      </c>
      <c r="G177" t="s">
        <v>20</v>
      </c>
      <c r="H177">
        <v>12</v>
      </c>
      <c r="I177">
        <v>1</v>
      </c>
    </row>
    <row r="178" spans="1:9" hidden="1" x14ac:dyDescent="0.2">
      <c r="A178" s="10">
        <v>46152</v>
      </c>
      <c r="B178" s="11" t="s">
        <v>81</v>
      </c>
      <c r="C178" s="11" t="s">
        <v>82</v>
      </c>
      <c r="D178" s="12">
        <v>410</v>
      </c>
      <c r="E178" s="11" t="s">
        <v>19</v>
      </c>
      <c r="F178" s="11" t="s">
        <v>21</v>
      </c>
      <c r="G178" s="11" t="s">
        <v>20</v>
      </c>
      <c r="H178" s="11">
        <v>1</v>
      </c>
      <c r="I178" s="11">
        <v>12</v>
      </c>
    </row>
    <row r="179" spans="1:9" hidden="1" x14ac:dyDescent="0.2">
      <c r="A179" s="10">
        <v>46152</v>
      </c>
      <c r="B179" s="11" t="s">
        <v>80</v>
      </c>
      <c r="C179" s="11" t="s">
        <v>49</v>
      </c>
      <c r="D179" s="12">
        <v>250</v>
      </c>
      <c r="E179" s="11" t="s">
        <v>19</v>
      </c>
      <c r="F179" s="11" t="s">
        <v>21</v>
      </c>
      <c r="G179" s="11" t="s">
        <v>20</v>
      </c>
      <c r="H179" s="11">
        <v>1</v>
      </c>
      <c r="I179" s="11">
        <v>12</v>
      </c>
    </row>
    <row r="180" spans="1:9" hidden="1" x14ac:dyDescent="0.2">
      <c r="A180" s="2">
        <v>46160</v>
      </c>
      <c r="B180" t="s">
        <v>22</v>
      </c>
      <c r="C180" t="s">
        <v>23</v>
      </c>
      <c r="D180" s="4">
        <v>1800</v>
      </c>
      <c r="E180" t="s">
        <v>19</v>
      </c>
      <c r="F180" t="s">
        <v>21</v>
      </c>
      <c r="G180" t="s">
        <v>20</v>
      </c>
      <c r="H180">
        <v>12</v>
      </c>
      <c r="I180">
        <v>1</v>
      </c>
    </row>
    <row r="181" spans="1:9" hidden="1" x14ac:dyDescent="0.2">
      <c r="A181" s="2">
        <v>45850</v>
      </c>
      <c r="B181" t="s">
        <v>104</v>
      </c>
      <c r="C181" t="s">
        <v>35</v>
      </c>
      <c r="D181" s="4">
        <v>200</v>
      </c>
      <c r="E181" t="s">
        <v>19</v>
      </c>
      <c r="F181" t="s">
        <v>34</v>
      </c>
      <c r="G181" t="s">
        <v>31</v>
      </c>
      <c r="H181">
        <v>1</v>
      </c>
      <c r="I181">
        <v>1</v>
      </c>
    </row>
    <row r="182" spans="1:9" hidden="1" x14ac:dyDescent="0.2">
      <c r="A182" s="7">
        <v>45848</v>
      </c>
      <c r="B182" s="8" t="s">
        <v>61</v>
      </c>
      <c r="C182" s="8" t="s">
        <v>121</v>
      </c>
      <c r="D182" s="9">
        <v>1046.8800000000001</v>
      </c>
      <c r="E182" s="8" t="s">
        <v>19</v>
      </c>
      <c r="F182" s="8" t="s">
        <v>34</v>
      </c>
      <c r="G182" s="8" t="s">
        <v>31</v>
      </c>
      <c r="H182" s="8">
        <v>1</v>
      </c>
      <c r="I182" s="8">
        <v>1</v>
      </c>
    </row>
    <row r="183" spans="1:9" hidden="1" x14ac:dyDescent="0.2">
      <c r="A183" s="7">
        <v>45848</v>
      </c>
      <c r="B183" s="8" t="s">
        <v>122</v>
      </c>
      <c r="C183" s="8" t="s">
        <v>123</v>
      </c>
      <c r="D183" s="9">
        <v>76.94</v>
      </c>
      <c r="E183" s="8" t="s">
        <v>19</v>
      </c>
      <c r="F183" s="8" t="s">
        <v>34</v>
      </c>
      <c r="G183" s="8" t="s">
        <v>31</v>
      </c>
      <c r="H183" s="8">
        <v>1</v>
      </c>
      <c r="I183" s="8">
        <v>1</v>
      </c>
    </row>
    <row r="184" spans="1:9" x14ac:dyDescent="0.2">
      <c r="A184" s="2">
        <v>46001</v>
      </c>
      <c r="B184" t="s">
        <v>83</v>
      </c>
      <c r="C184" t="s">
        <v>35</v>
      </c>
      <c r="D184" s="4">
        <v>916.02</v>
      </c>
      <c r="E184" t="s">
        <v>19</v>
      </c>
      <c r="F184" t="s">
        <v>21</v>
      </c>
      <c r="G184" t="s">
        <v>20</v>
      </c>
      <c r="H184">
        <v>1</v>
      </c>
      <c r="I184">
        <v>6</v>
      </c>
    </row>
    <row r="185" spans="1:9" x14ac:dyDescent="0.2">
      <c r="A185" s="2">
        <v>46001</v>
      </c>
      <c r="B185" t="s">
        <v>81</v>
      </c>
      <c r="C185" t="s">
        <v>82</v>
      </c>
      <c r="D185" s="4">
        <v>410</v>
      </c>
      <c r="E185" t="s">
        <v>19</v>
      </c>
      <c r="F185" t="s">
        <v>21</v>
      </c>
      <c r="G185" t="s">
        <v>20</v>
      </c>
      <c r="H185">
        <v>1</v>
      </c>
      <c r="I185">
        <v>12</v>
      </c>
    </row>
    <row r="186" spans="1:9" x14ac:dyDescent="0.2">
      <c r="A186" s="2">
        <v>46001</v>
      </c>
      <c r="B186" t="s">
        <v>80</v>
      </c>
      <c r="C186" t="s">
        <v>49</v>
      </c>
      <c r="D186" s="4">
        <v>250</v>
      </c>
      <c r="E186" t="s">
        <v>19</v>
      </c>
      <c r="F186" t="s">
        <v>21</v>
      </c>
      <c r="G186" t="s">
        <v>20</v>
      </c>
      <c r="H186">
        <v>1</v>
      </c>
      <c r="I186">
        <v>12</v>
      </c>
    </row>
    <row r="187" spans="1:9" x14ac:dyDescent="0.2">
      <c r="A187" s="2">
        <v>46006</v>
      </c>
      <c r="B187" t="s">
        <v>84</v>
      </c>
      <c r="C187" t="s">
        <v>41</v>
      </c>
      <c r="D187" s="4">
        <v>232.29</v>
      </c>
      <c r="E187" t="s">
        <v>19</v>
      </c>
      <c r="F187" t="s">
        <v>21</v>
      </c>
      <c r="G187" t="s">
        <v>20</v>
      </c>
      <c r="H187">
        <v>1</v>
      </c>
      <c r="I187">
        <v>1</v>
      </c>
    </row>
    <row r="188" spans="1:9" x14ac:dyDescent="0.2">
      <c r="A188" s="2">
        <v>46009</v>
      </c>
      <c r="B188" t="s">
        <v>22</v>
      </c>
      <c r="C188" t="s">
        <v>23</v>
      </c>
      <c r="D188" s="4">
        <v>1800</v>
      </c>
      <c r="E188" t="s">
        <v>19</v>
      </c>
      <c r="F188" t="s">
        <v>21</v>
      </c>
      <c r="G188" t="s">
        <v>20</v>
      </c>
      <c r="H188">
        <v>12</v>
      </c>
      <c r="I188">
        <v>1</v>
      </c>
    </row>
  </sheetData>
  <autoFilter ref="A1:I188" xr:uid="{00000000-0001-0000-0100-000000000000}">
    <filterColumn colId="0">
      <filters>
        <dateGroupItem year="2025" month="8" dateTimeGrouping="month"/>
        <dateGroupItem year="2025" month="9" dateTimeGrouping="month"/>
        <dateGroupItem year="2025" month="10" dateTimeGrouping="month"/>
        <dateGroupItem year="2025" month="11" dateTimeGrouping="month"/>
        <dateGroupItem year="2025" month="12" dateTimeGrouping="month"/>
      </filters>
    </filterColumn>
    <filterColumn colId="4">
      <filters>
        <filter val="Expense"/>
      </filters>
    </filterColumn>
    <sortState xmlns:xlrd2="http://schemas.microsoft.com/office/spreadsheetml/2017/richdata2" ref="A100:I188">
      <sortCondition ref="A1:A188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C15" sqref="C15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SUMPRODUCT((LANCAMENTOS!$A$2:$A$977&gt;=EOMONTH($A2,-1)+1)*(LANCAMENTOS!$A$2:$A$977&lt;=EOMONTH($A2,0))*(LANCAMENTOS!$E$2:$E$977="Income")*(LANCAMENTOS!$D$2:$D$977))</f>
        <v>6909.5</v>
      </c>
      <c r="C2" s="4">
        <f>SUMPRODUCT((LANCAMENTOS!$A$2:$A$977&gt;=EOMONTH($A2,-1)+1)*(LANCAMENTOS!$A$2:$A$977&lt;=EOMONTH($A2,0))*(LANCAMENTOS!$E$2:$E$977="Expense")*(LANCAMENTOS!$D$2:$D$977))</f>
        <v>6764.2199999999984</v>
      </c>
      <c r="D2" s="4">
        <f t="shared" ref="D2:D13" si="0">B2-C2</f>
        <v>145.28000000000156</v>
      </c>
      <c r="E2" s="4">
        <f>PARAMS!$B$1+D2</f>
        <v>145.28000000000156</v>
      </c>
    </row>
    <row r="3" spans="1:5" x14ac:dyDescent="0.2">
      <c r="A3" s="5">
        <f>EOMONTH(PARAMS!$B$2,1)</f>
        <v>45869</v>
      </c>
      <c r="B3" s="4">
        <f>SUMPRODUCT((LANCAMENTOS!$A$2:$A$977&gt;=EOMONTH($A3,-1)+1)*(LANCAMENTOS!$A$2:$A$977&lt;=EOMONTH($A3,0))*(LANCAMENTOS!$E$2:$E$977="Income")*(LANCAMENTOS!$D$2:$D$977))</f>
        <v>9266.8799999999992</v>
      </c>
      <c r="C3" s="4">
        <f>SUMPRODUCT((LANCAMENTOS!$A$2:$A$977&gt;=EOMONTH($A3,-1)+1)*(LANCAMENTOS!$A$2:$A$977&lt;=EOMONTH($A3,0))*(LANCAMENTOS!$E$2:$E$977="Expense")*(LANCAMENTOS!$D$2:$D$977))</f>
        <v>9359.7199999999993</v>
      </c>
      <c r="D3" s="4">
        <f t="shared" si="0"/>
        <v>-92.840000000000146</v>
      </c>
      <c r="E3" s="4">
        <f t="shared" ref="E3:E13" si="1">E2+D3</f>
        <v>52.440000000001419</v>
      </c>
    </row>
    <row r="4" spans="1:5" x14ac:dyDescent="0.2">
      <c r="A4" s="5">
        <f>EOMONTH(PARAMS!$B$2,2)</f>
        <v>45900</v>
      </c>
      <c r="B4" s="4">
        <f>SUMPRODUCT((LANCAMENTOS!$A$2:$A$977&gt;=EOMONTH($A4,-1)+1)*(LANCAMENTOS!$A$2:$A$977&lt;=EOMONTH($A4,0))*(LANCAMENTOS!$E$2:$E$977="Income")*(LANCAMENTOS!$D$2:$D$977))</f>
        <v>6569.5</v>
      </c>
      <c r="C4" s="4">
        <f>SUMPRODUCT((LANCAMENTOS!$A$2:$A$977&gt;=EOMONTH($A4,-1)+1)*(LANCAMENTOS!$A$2:$A$977&lt;=EOMONTH($A4,0))*(LANCAMENTOS!$E$2:$E$977="Expense")*(LANCAMENTOS!$D$2:$D$977))</f>
        <v>4853.96</v>
      </c>
      <c r="D4" s="4">
        <f t="shared" si="0"/>
        <v>1715.54</v>
      </c>
      <c r="E4" s="4">
        <f t="shared" si="1"/>
        <v>1767.9800000000014</v>
      </c>
    </row>
    <row r="5" spans="1:5" x14ac:dyDescent="0.2">
      <c r="A5" s="5">
        <f>EOMONTH(PARAMS!$B$2,3)</f>
        <v>45930</v>
      </c>
      <c r="B5" s="4">
        <f>SUMPRODUCT((LANCAMENTOS!$A$2:$A$977&gt;=EOMONTH($A5,-1)+1)*(LANCAMENTOS!$A$2:$A$977&lt;=EOMONTH($A5,0))*(LANCAMENTOS!$E$2:$E$977="Income")*(LANCAMENTOS!$D$2:$D$977))</f>
        <v>6569.5</v>
      </c>
      <c r="C5" s="4">
        <f>SUMPRODUCT((LANCAMENTOS!$A$2:$A$977&gt;=EOMONTH($A5,-1)+1)*(LANCAMENTOS!$A$2:$A$977&lt;=EOMONTH($A5,0))*(LANCAMENTOS!$E$2:$E$977="Expense")*(LANCAMENTOS!$D$2:$D$977))</f>
        <v>4362.91</v>
      </c>
      <c r="D5" s="4">
        <f t="shared" si="0"/>
        <v>2206.59</v>
      </c>
      <c r="E5" s="4">
        <f t="shared" si="1"/>
        <v>3974.5700000000015</v>
      </c>
    </row>
    <row r="6" spans="1:5" x14ac:dyDescent="0.2">
      <c r="A6" s="5">
        <f>EOMONTH(PARAMS!$B$2,4)</f>
        <v>45961</v>
      </c>
      <c r="B6" s="4">
        <f>SUMPRODUCT((LANCAMENTOS!$A$2:$A$977&gt;=EOMONTH($A6,-1)+1)*(LANCAMENTOS!$A$2:$A$977&lt;=EOMONTH($A6,0))*(LANCAMENTOS!$E$2:$E$977="Income")*(LANCAMENTOS!$D$2:$D$977))</f>
        <v>6569.5</v>
      </c>
      <c r="C6" s="4">
        <f>SUMPRODUCT((LANCAMENTOS!$A$2:$A$977&gt;=EOMONTH($A6,-1)+1)*(LANCAMENTOS!$A$2:$A$977&lt;=EOMONTH($A6,0))*(LANCAMENTOS!$E$2:$E$977="Expense")*(LANCAMENTOS!$D$2:$D$977))</f>
        <v>4362.91</v>
      </c>
      <c r="D6" s="4">
        <f t="shared" si="0"/>
        <v>2206.59</v>
      </c>
      <c r="E6" s="4">
        <f t="shared" si="1"/>
        <v>6181.1600000000017</v>
      </c>
    </row>
    <row r="7" spans="1:5" x14ac:dyDescent="0.2">
      <c r="A7" s="5">
        <f>EOMONTH(PARAMS!$B$2,5)</f>
        <v>45991</v>
      </c>
      <c r="B7" s="4">
        <f>SUMPRODUCT((LANCAMENTOS!$A$2:$A$977&gt;=EOMONTH($A7,-1)+1)*(LANCAMENTOS!$A$2:$A$977&lt;=EOMONTH($A7,0))*(LANCAMENTOS!$E$2:$E$977="Income")*(LANCAMENTOS!$D$2:$D$977))</f>
        <v>6569.5</v>
      </c>
      <c r="C7" s="4">
        <f>SUMPRODUCT((LANCAMENTOS!$A$2:$A$977&gt;=EOMONTH($A7,-1)+1)*(LANCAMENTOS!$A$2:$A$977&lt;=EOMONTH($A7,0))*(LANCAMENTOS!$E$2:$E$977="Expense")*(LANCAMENTOS!$D$2:$D$977))</f>
        <v>4362.91</v>
      </c>
      <c r="D7" s="4">
        <f t="shared" si="0"/>
        <v>2206.59</v>
      </c>
      <c r="E7" s="4">
        <f t="shared" si="1"/>
        <v>8387.7500000000018</v>
      </c>
    </row>
    <row r="8" spans="1:5" x14ac:dyDescent="0.2">
      <c r="A8" s="5">
        <f>EOMONTH(PARAMS!$B$2,6)</f>
        <v>46022</v>
      </c>
      <c r="B8" s="4">
        <f>SUMPRODUCT((LANCAMENTOS!$A$2:$A$977&gt;=EOMONTH($A8,-1)+1)*(LANCAMENTOS!$A$2:$A$977&lt;=EOMONTH($A8,0))*(LANCAMENTOS!$E$2:$E$977="Income")*(LANCAMENTOS!$D$2:$D$977))</f>
        <v>6569.5</v>
      </c>
      <c r="C8" s="4">
        <f>SUMPRODUCT((LANCAMENTOS!$A$2:$A$977&gt;=EOMONTH($A8,-1)+1)*(LANCAMENTOS!$A$2:$A$977&lt;=EOMONTH($A8,0))*(LANCAMENTOS!$E$2:$E$977="Expense")*(LANCAMENTOS!$D$2:$D$977))</f>
        <v>4213.3099999999995</v>
      </c>
      <c r="D8" s="4">
        <f t="shared" si="0"/>
        <v>2356.1900000000005</v>
      </c>
      <c r="E8" s="4">
        <f t="shared" si="1"/>
        <v>10743.940000000002</v>
      </c>
    </row>
    <row r="9" spans="1:5" x14ac:dyDescent="0.2">
      <c r="A9" s="5">
        <f>EOMONTH(PARAMS!$B$2,7)</f>
        <v>46053</v>
      </c>
      <c r="B9" s="4">
        <f>SUMPRODUCT((LANCAMENTOS!$A$2:$A$977&gt;=EOMONTH($A9,-1)+1)*(LANCAMENTOS!$A$2:$A$977&lt;=EOMONTH($A9,0))*(LANCAMENTOS!$E$2:$E$977="Income")*(LANCAMENTOS!$D$2:$D$977))</f>
        <v>6569.5</v>
      </c>
      <c r="C9" s="4">
        <f>SUMPRODUCT((LANCAMENTOS!$A$2:$A$977&gt;=EOMONTH($A9,-1)+1)*(LANCAMENTOS!$A$2:$A$977&lt;=EOMONTH($A9,0))*(LANCAMENTOS!$E$2:$E$977="Expense")*(LANCAMENTOS!$D$2:$D$977))</f>
        <v>2920</v>
      </c>
      <c r="D9" s="4">
        <f t="shared" si="0"/>
        <v>3649.5</v>
      </c>
      <c r="E9" s="4">
        <f t="shared" si="1"/>
        <v>14393.440000000002</v>
      </c>
    </row>
    <row r="10" spans="1:5" x14ac:dyDescent="0.2">
      <c r="A10" s="5">
        <f>EOMONTH(PARAMS!$B$2,8)</f>
        <v>46081</v>
      </c>
      <c r="B10" s="4">
        <f>SUMPRODUCT((LANCAMENTOS!$A$2:$A$977&gt;=EOMONTH($A10,-1)+1)*(LANCAMENTOS!$A$2:$A$977&lt;=EOMONTH($A10,0))*(LANCAMENTOS!$E$2:$E$977="Income")*(LANCAMENTOS!$D$2:$D$977))</f>
        <v>6569.5</v>
      </c>
      <c r="C10" s="4">
        <f>SUMPRODUCT((LANCAMENTOS!$A$2:$A$977&gt;=EOMONTH($A10,-1)+1)*(LANCAMENTOS!$A$2:$A$977&lt;=EOMONTH($A10,0))*(LANCAMENTOS!$E$2:$E$977="Expense")*(LANCAMENTOS!$D$2:$D$977))</f>
        <v>2920</v>
      </c>
      <c r="D10" s="4">
        <f t="shared" si="0"/>
        <v>3649.5</v>
      </c>
      <c r="E10" s="4">
        <f t="shared" si="1"/>
        <v>18042.940000000002</v>
      </c>
    </row>
    <row r="11" spans="1:5" x14ac:dyDescent="0.2">
      <c r="A11" s="5">
        <f>EOMONTH(PARAMS!$B$2,9)</f>
        <v>46112</v>
      </c>
      <c r="B11" s="4">
        <f>SUMPRODUCT((LANCAMENTOS!$A$2:$A$977&gt;=EOMONTH($A11,-1)+1)*(LANCAMENTOS!$A$2:$A$977&lt;=EOMONTH($A11,0))*(LANCAMENTOS!$E$2:$E$977="Income")*(LANCAMENTOS!$D$2:$D$977))</f>
        <v>6569.5</v>
      </c>
      <c r="C11" s="4">
        <f>SUMPRODUCT((LANCAMENTOS!$A$2:$A$977&gt;=EOMONTH($A11,-1)+1)*(LANCAMENTOS!$A$2:$A$977&lt;=EOMONTH($A11,0))*(LANCAMENTOS!$E$2:$E$977="Expense")*(LANCAMENTOS!$D$2:$D$977))</f>
        <v>2920</v>
      </c>
      <c r="D11" s="4">
        <f t="shared" si="0"/>
        <v>3649.5</v>
      </c>
      <c r="E11" s="4">
        <f t="shared" si="1"/>
        <v>21692.440000000002</v>
      </c>
    </row>
    <row r="12" spans="1:5" x14ac:dyDescent="0.2">
      <c r="A12" s="5">
        <f>EOMONTH(PARAMS!$B$2,10)</f>
        <v>46142</v>
      </c>
      <c r="B12" s="4">
        <f>SUMPRODUCT((LANCAMENTOS!$A$2:$A$977&gt;=EOMONTH($A12,-1)+1)*(LANCAMENTOS!$A$2:$A$977&lt;=EOMONTH($A12,0))*(LANCAMENTOS!$E$2:$E$977="Income")*(LANCAMENTOS!$D$2:$D$977))</f>
        <v>6569.5</v>
      </c>
      <c r="C12" s="4">
        <f>SUMPRODUCT((LANCAMENTOS!$A$2:$A$977&gt;=EOMONTH($A12,-1)+1)*(LANCAMENTOS!$A$2:$A$977&lt;=EOMONTH($A12,0))*(LANCAMENTOS!$E$2:$E$977="Expense")*(LANCAMENTOS!$D$2:$D$977))</f>
        <v>2920</v>
      </c>
      <c r="D12" s="4">
        <f t="shared" si="0"/>
        <v>3649.5</v>
      </c>
      <c r="E12" s="4">
        <f t="shared" si="1"/>
        <v>25341.940000000002</v>
      </c>
    </row>
    <row r="13" spans="1:5" x14ac:dyDescent="0.2">
      <c r="A13" s="5">
        <f>EOMONTH(PARAMS!$B$2,11)</f>
        <v>46173</v>
      </c>
      <c r="B13" s="4">
        <f>SUMPRODUCT((LANCAMENTOS!$A$2:$A$977&gt;=EOMONTH($A13,-1)+1)*(LANCAMENTOS!$A$2:$A$977&lt;=EOMONTH($A13,0))*(LANCAMENTOS!$E$2:$E$977="Income")*(LANCAMENTOS!$D$2:$D$977))</f>
        <v>6569.5</v>
      </c>
      <c r="C13" s="4">
        <f>SUMPRODUCT((LANCAMENTOS!$A$2:$A$977&gt;=EOMONTH($A13,-1)+1)*(LANCAMENTOS!$A$2:$A$977&lt;=EOMONTH($A13,0))*(LANCAMENTOS!$E$2:$E$977="Expense")*(LANCAMENTOS!$D$2:$D$977))</f>
        <v>2920</v>
      </c>
      <c r="D13" s="4">
        <f t="shared" si="0"/>
        <v>3649.5</v>
      </c>
      <c r="E13" s="4">
        <f t="shared" si="1"/>
        <v>28991.440000000002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2025-07-26T19:38:24Z</dcterms:modified>
</cp:coreProperties>
</file>