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09374D6F-0391-F54C-A632-4572AB86A9A5}" xr6:coauthVersionLast="47" xr6:coauthVersionMax="47" xr10:uidLastSave="{00000000-0000-0000-0000-000000000000}"/>
  <bookViews>
    <workbookView xWindow="1080" yWindow="500" windowWidth="2772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<sst xmlns="http://schemas.openxmlformats.org/spreadsheetml/2006/main" count="807" uniqueCount="108">
  <si>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</si>
  <si>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</si>
  <si>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</si>
  <si>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</si>
  <si>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</si>
  <si>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</si>
  <si>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</si>
  <si>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</si>
  <si>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</si>
  <si>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</si>
  <si>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</si>
  <si>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</si>
  <si>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</si>
  <si>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</si>
  <si>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</si>
  <si>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</si>
  <si>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</si>
  <si>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</si>
  <si>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</si>
  <si>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</si>
  <si>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</si>
  <si>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</si>
  <si>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</si>
  <si>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</si>
  <si>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</si>
  <si>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</si>
  <si>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</si>
  <si>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</si>
  <si>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</si>
  <si>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</si>
  <si>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</si>
  <si>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</si>
  <si>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</si>
  <si>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</si>
  <si>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</si>
  <si>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</si>
  <si>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</si>
  <si>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</si>
  <si>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</si>
  <si>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</si>
  <si>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</si>
  <si>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</si>
  <si>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</si>
  <si>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</si>
  <si>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</si>
  <si>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</si>
  <si>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</si>
  <si>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</si>
  <si>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</si>
  <si>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</si>
  <si>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</si>
  <si>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</si>
  <si>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</si>
  <si>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</si>
  <si>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</si>
  <si>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</si>
  <si>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</si>
  <si>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</si>
  <si>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</si>
  <si>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</si>
  <si>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</si>
  <si>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</si>
  <si>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</si>
  <si>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</si>
  <si>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</si>
  <si>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</si>
  <si>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</si>
  <si>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</si>
  <si>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</si>
  <si>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</si>
  <si>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</si>
  <si>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</si>
  <si>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</si>
  <si>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</si>
  <si>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</si>
  <si>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</si>
  <si>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</si>
  <si>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</si>
  <si>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</si>
  <si>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</si>
  <si>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</si>
  <si>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</si>
  <si>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</si>
  <si>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</si>
  <si>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</si>
  <si>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</si>
  <si>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</si>
  <si>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</si>
  <si>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</si>
  <si>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</si>
  <si>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</si>
  <si>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</si>
  <si>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</si>
  <si>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</si>
  <si>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</si>
  <si>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</si>
  <si>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</si>
  <si>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</si>
  <si>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</si>
  <si>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</si>
  <si>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</si>
  <si>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Festa Junina (CC Dina)</t>
  </si>
  <si>
    <t>Drogaria (CC Dina)</t>
  </si>
  <si>
    <t>Estacionamento (CC Dina)</t>
  </si>
  <si>
    <t>Roupa Casamento (CC Dina)</t>
  </si>
  <si>
    <t>Certificado (CC Dina)</t>
  </si>
  <si>
    <t>Utilidade</t>
  </si>
  <si>
    <t>Baccio (CC Dina)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</si>
</sst>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4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59"/>
  <sheetViews>
    <sheetView tabSelected="1" topLeftCell="A136" zoomScale="120" zoomScaleNormal="120" workbookViewId="0">
      <selection activeCell="C165" sqref="C165"/>
    </sheetView>
  </sheetViews>
  <sheetFormatPr baseColWidth="10" defaultColWidth="8.83203125" defaultRowHeight="15" x14ac:dyDescent="0.2"/>
  <cols>
    <col min="1" max="1" width="15" customWidth="1"/>
    <col min="2" max="2" width="22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44</v>
      </c>
      <c r="C2" s="8" t="s">
        <v>45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46</v>
      </c>
      <c r="C3" s="8" t="s">
        <v>47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48</v>
      </c>
      <c r="C4" s="8" t="s">
        <v>49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50</v>
      </c>
      <c r="C6" s="8" t="s">
        <v>51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52</v>
      </c>
      <c r="C7" s="8" t="s">
        <v>53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39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40</v>
      </c>
      <c r="C12" s="8" t="s">
        <v>18</v>
      </c>
      <c r="D12" s="9">
        <v>270</v>
      </c>
      <c r="E12" s="8" t="s">
        <v>19</v>
      </c>
      <c r="F12" s="8" t="s">
        <v>41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42</v>
      </c>
      <c r="C13" s="8" t="s">
        <v>43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54</v>
      </c>
      <c r="C14" s="8" t="s">
        <v>49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55</v>
      </c>
      <c r="C16" s="8" t="s">
        <v>56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58</v>
      </c>
      <c r="C17" s="8" t="s">
        <v>59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60</v>
      </c>
      <c r="C18" s="8" t="s">
        <v>37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61</v>
      </c>
      <c r="C19" s="8" t="s">
        <v>53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62</v>
      </c>
      <c r="C20" s="8" t="s">
        <v>53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63</v>
      </c>
      <c r="C21" s="8" t="s">
        <v>49</v>
      </c>
      <c r="D21" s="9">
        <v>165</v>
      </c>
      <c r="E21" s="8" t="s">
        <v>19</v>
      </c>
      <c r="F21" s="8" t="s">
        <v>41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64</v>
      </c>
      <c r="C22" s="8" t="s">
        <v>65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66</v>
      </c>
      <c r="C23" s="8" t="s">
        <v>49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67</v>
      </c>
      <c r="C24" s="8" t="s">
        <v>68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69</v>
      </c>
      <c r="C26" s="8" t="s">
        <v>53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70</v>
      </c>
      <c r="C27" s="8" t="s">
        <v>53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70</v>
      </c>
      <c r="C28" s="8" t="s">
        <v>53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71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70</v>
      </c>
      <c r="C30" s="8" t="s">
        <v>53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70</v>
      </c>
      <c r="C31" s="8" t="s">
        <v>53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72</v>
      </c>
      <c r="C32" s="8" t="s">
        <v>51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73</v>
      </c>
      <c r="C33" s="8" t="s">
        <v>51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74</v>
      </c>
      <c r="C34" s="8" t="s">
        <v>51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75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73</v>
      </c>
      <c r="C36" s="8" t="s">
        <v>51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76</v>
      </c>
      <c r="C37" s="8" t="s">
        <v>77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78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79</v>
      </c>
      <c r="C39" s="8" t="s">
        <v>80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81</v>
      </c>
      <c r="C40" s="8" t="s">
        <v>43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73</v>
      </c>
      <c r="C41" s="8" t="s">
        <v>51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73</v>
      </c>
      <c r="C42" s="8" t="s">
        <v>51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x14ac:dyDescent="0.2">
      <c r="A43" s="10">
        <v>45839</v>
      </c>
      <c r="B43" t="s">
        <v>44</v>
      </c>
      <c r="C43" t="s">
        <v>45</v>
      </c>
      <c r="D43" s="4">
        <v>500</v>
      </c>
      <c r="E43" t="s">
        <v>26</v>
      </c>
      <c r="F43" t="s">
        <v>34</v>
      </c>
      <c r="G43" t="s">
        <v>31</v>
      </c>
      <c r="H43">
        <v>1</v>
      </c>
      <c r="I43">
        <v>1</v>
      </c>
    </row>
    <row r="44" spans="1:9" x14ac:dyDescent="0.2">
      <c r="A44" s="2">
        <v>45839</v>
      </c>
      <c r="B44" t="s">
        <v>70</v>
      </c>
      <c r="C44" t="s">
        <v>53</v>
      </c>
      <c r="D44" s="4">
        <v>12.78</v>
      </c>
      <c r="E44" t="s">
        <v>19</v>
      </c>
      <c r="F44" t="s">
        <v>34</v>
      </c>
      <c r="G44" t="s">
        <v>31</v>
      </c>
      <c r="H44">
        <v>1</v>
      </c>
      <c r="I44">
        <v>1</v>
      </c>
    </row>
    <row r="45" spans="1:9" x14ac:dyDescent="0.2">
      <c r="A45" s="2">
        <v>45839</v>
      </c>
      <c r="B45" t="s">
        <v>73</v>
      </c>
      <c r="C45" t="s">
        <v>51</v>
      </c>
      <c r="D45" s="4">
        <v>3.99</v>
      </c>
      <c r="E45" t="s">
        <v>19</v>
      </c>
      <c r="F45" t="s">
        <v>34</v>
      </c>
      <c r="G45" t="s">
        <v>31</v>
      </c>
      <c r="H45">
        <v>1</v>
      </c>
      <c r="I45">
        <v>1</v>
      </c>
    </row>
    <row r="46" spans="1:9" x14ac:dyDescent="0.2">
      <c r="A46" s="2">
        <v>45839</v>
      </c>
      <c r="B46" t="s">
        <v>99</v>
      </c>
      <c r="C46" t="s">
        <v>80</v>
      </c>
      <c r="D46" s="4">
        <v>50</v>
      </c>
      <c r="E46" t="s">
        <v>26</v>
      </c>
      <c r="F46" t="s">
        <v>34</v>
      </c>
      <c r="G46" t="s">
        <v>31</v>
      </c>
      <c r="H46">
        <v>1</v>
      </c>
      <c r="I46">
        <v>1</v>
      </c>
    </row>
    <row r="47" spans="1:9" x14ac:dyDescent="0.2">
      <c r="A47" s="2">
        <v>45839</v>
      </c>
      <c r="B47" t="s">
        <v>100</v>
      </c>
      <c r="C47" t="s">
        <v>53</v>
      </c>
      <c r="D47" s="4">
        <v>6.67</v>
      </c>
      <c r="E47" t="s">
        <v>19</v>
      </c>
      <c r="F47" t="s">
        <v>34</v>
      </c>
      <c r="G47" t="s">
        <v>31</v>
      </c>
      <c r="H47">
        <v>1</v>
      </c>
      <c r="I47">
        <v>1</v>
      </c>
    </row>
    <row r="48" spans="1:9" x14ac:dyDescent="0.2">
      <c r="A48" s="2">
        <v>45839</v>
      </c>
      <c r="B48" t="s">
        <v>100</v>
      </c>
      <c r="C48" t="s">
        <v>53</v>
      </c>
      <c r="D48" s="4">
        <v>6.67</v>
      </c>
      <c r="E48" t="s">
        <v>19</v>
      </c>
      <c r="F48" t="s">
        <v>34</v>
      </c>
      <c r="G48" t="s">
        <v>31</v>
      </c>
      <c r="H48">
        <v>1</v>
      </c>
      <c r="I48">
        <v>1</v>
      </c>
    </row>
    <row r="49" spans="1:9" x14ac:dyDescent="0.2">
      <c r="A49" s="2">
        <v>45840</v>
      </c>
      <c r="B49" t="s">
        <v>69</v>
      </c>
      <c r="C49" t="s">
        <v>53</v>
      </c>
      <c r="D49" s="4">
        <v>18</v>
      </c>
      <c r="E49" t="s">
        <v>19</v>
      </c>
      <c r="F49" t="s">
        <v>34</v>
      </c>
      <c r="G49" t="s">
        <v>31</v>
      </c>
      <c r="H49">
        <v>1</v>
      </c>
      <c r="I49">
        <v>1</v>
      </c>
    </row>
    <row r="50" spans="1:9" x14ac:dyDescent="0.2">
      <c r="A50" s="2">
        <v>45840</v>
      </c>
      <c r="B50" t="s">
        <v>89</v>
      </c>
      <c r="C50" t="s">
        <v>49</v>
      </c>
      <c r="D50" s="4">
        <v>132</v>
      </c>
      <c r="E50" t="s">
        <v>19</v>
      </c>
      <c r="F50" t="s">
        <v>34</v>
      </c>
      <c r="G50" t="s">
        <v>31</v>
      </c>
      <c r="H50">
        <v>1</v>
      </c>
      <c r="I50">
        <v>1</v>
      </c>
    </row>
    <row r="51" spans="1:9" x14ac:dyDescent="0.2">
      <c r="A51" s="2">
        <v>45841</v>
      </c>
      <c r="B51" t="s">
        <v>61</v>
      </c>
      <c r="C51" t="s">
        <v>53</v>
      </c>
      <c r="D51" s="4">
        <v>60</v>
      </c>
      <c r="E51" t="s">
        <v>19</v>
      </c>
      <c r="F51" t="s">
        <v>34</v>
      </c>
      <c r="G51" t="s">
        <v>31</v>
      </c>
      <c r="H51">
        <v>1</v>
      </c>
      <c r="I51">
        <v>1</v>
      </c>
    </row>
    <row r="52" spans="1:9" x14ac:dyDescent="0.2">
      <c r="A52" s="2">
        <v>45841</v>
      </c>
      <c r="B52" t="s">
        <v>69</v>
      </c>
      <c r="C52" t="s">
        <v>53</v>
      </c>
      <c r="D52" s="4">
        <v>18</v>
      </c>
      <c r="E52" t="s">
        <v>19</v>
      </c>
      <c r="F52" t="s">
        <v>34</v>
      </c>
      <c r="G52" t="s">
        <v>31</v>
      </c>
      <c r="H52">
        <v>1</v>
      </c>
      <c r="I52">
        <v>1</v>
      </c>
    </row>
    <row r="53" spans="1:9" x14ac:dyDescent="0.2">
      <c r="A53" s="2">
        <v>45842</v>
      </c>
      <c r="B53" t="s">
        <v>90</v>
      </c>
      <c r="C53" t="s">
        <v>49</v>
      </c>
      <c r="D53" s="4">
        <v>137.9</v>
      </c>
      <c r="E53" t="s">
        <v>19</v>
      </c>
      <c r="F53" t="s">
        <v>34</v>
      </c>
      <c r="G53" t="s">
        <v>31</v>
      </c>
      <c r="H53">
        <v>1</v>
      </c>
      <c r="I53">
        <v>1</v>
      </c>
    </row>
    <row r="54" spans="1:9" x14ac:dyDescent="0.2">
      <c r="A54" s="2">
        <v>45842</v>
      </c>
      <c r="B54" t="s">
        <v>69</v>
      </c>
      <c r="C54" t="s">
        <v>53</v>
      </c>
      <c r="D54" s="4">
        <v>18</v>
      </c>
      <c r="E54" t="s">
        <v>19</v>
      </c>
      <c r="F54" t="s">
        <v>34</v>
      </c>
      <c r="G54" t="s">
        <v>31</v>
      </c>
      <c r="H54">
        <v>1</v>
      </c>
      <c r="I54">
        <v>1</v>
      </c>
    </row>
    <row r="55" spans="1:9" hidden="1" x14ac:dyDescent="0.2">
      <c r="A55" s="2">
        <v>45879</v>
      </c>
      <c r="B55" t="s">
        <v>17</v>
      </c>
      <c r="C55" t="s">
        <v>18</v>
      </c>
      <c r="D55" s="4">
        <v>270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45879</v>
      </c>
      <c r="B56" t="s">
        <v>24</v>
      </c>
      <c r="C56" t="s">
        <v>25</v>
      </c>
      <c r="D56" s="4">
        <v>6569.5</v>
      </c>
      <c r="E56" t="s">
        <v>26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45879</v>
      </c>
      <c r="B57" t="s">
        <v>27</v>
      </c>
      <c r="C57" t="s">
        <v>28</v>
      </c>
      <c r="D57" s="4">
        <v>55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hidden="1" x14ac:dyDescent="0.2">
      <c r="A58" s="2">
        <v>45879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hidden="1" x14ac:dyDescent="0.2">
      <c r="A59" s="2">
        <v>45879</v>
      </c>
      <c r="B59" t="s">
        <v>39</v>
      </c>
      <c r="C59" t="s">
        <v>36</v>
      </c>
      <c r="D59" s="4">
        <v>149.6</v>
      </c>
      <c r="E59" t="s">
        <v>19</v>
      </c>
      <c r="F59" t="s">
        <v>34</v>
      </c>
      <c r="G59" t="s">
        <v>20</v>
      </c>
      <c r="H59">
        <v>6</v>
      </c>
      <c r="I59">
        <v>3</v>
      </c>
    </row>
    <row r="60" spans="1:9" hidden="1" x14ac:dyDescent="0.2">
      <c r="A60" s="2">
        <v>45879</v>
      </c>
      <c r="B60" t="s">
        <v>85</v>
      </c>
      <c r="C60" t="s">
        <v>36</v>
      </c>
      <c r="D60" s="4">
        <v>916.02</v>
      </c>
      <c r="E60" t="s">
        <v>19</v>
      </c>
      <c r="F60" t="s">
        <v>21</v>
      </c>
      <c r="G60" t="s">
        <v>20</v>
      </c>
      <c r="H60">
        <v>1</v>
      </c>
      <c r="I60">
        <v>6</v>
      </c>
    </row>
    <row r="61" spans="1:9" hidden="1" x14ac:dyDescent="0.2">
      <c r="A61" s="2">
        <v>45879</v>
      </c>
      <c r="B61" t="s">
        <v>83</v>
      </c>
      <c r="C61" t="s">
        <v>84</v>
      </c>
      <c r="D61" s="4">
        <v>410</v>
      </c>
      <c r="E61" t="s">
        <v>19</v>
      </c>
      <c r="F61" t="s">
        <v>21</v>
      </c>
      <c r="G61" t="s">
        <v>20</v>
      </c>
      <c r="H61">
        <v>1</v>
      </c>
      <c r="I61">
        <v>12</v>
      </c>
    </row>
    <row r="62" spans="1:9" hidden="1" x14ac:dyDescent="0.2">
      <c r="A62" s="2">
        <v>45879</v>
      </c>
      <c r="B62" t="s">
        <v>82</v>
      </c>
      <c r="C62" t="s">
        <v>51</v>
      </c>
      <c r="D62" s="4">
        <v>250</v>
      </c>
      <c r="E62" t="s">
        <v>19</v>
      </c>
      <c r="F62" t="s">
        <v>21</v>
      </c>
      <c r="G62" t="s">
        <v>20</v>
      </c>
      <c r="H62">
        <v>1</v>
      </c>
      <c r="I62">
        <v>12</v>
      </c>
    </row>
    <row r="63" spans="1:9" hidden="1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38</v>
      </c>
      <c r="H63">
        <v>1</v>
      </c>
      <c r="I63">
        <v>1</v>
      </c>
    </row>
    <row r="64" spans="1:9" hidden="1" x14ac:dyDescent="0.2">
      <c r="A64" s="2">
        <v>45887</v>
      </c>
      <c r="B64" t="s">
        <v>22</v>
      </c>
      <c r="C64" t="s">
        <v>23</v>
      </c>
      <c r="D64" s="4">
        <v>1800</v>
      </c>
      <c r="E64" t="s">
        <v>19</v>
      </c>
      <c r="F64" t="s">
        <v>21</v>
      </c>
      <c r="G64" t="s">
        <v>20</v>
      </c>
      <c r="H64">
        <v>12</v>
      </c>
      <c r="I64">
        <v>1</v>
      </c>
    </row>
    <row r="65" spans="1:9" hidden="1" x14ac:dyDescent="0.2">
      <c r="A65" s="2">
        <v>45910</v>
      </c>
      <c r="B65" t="s">
        <v>17</v>
      </c>
      <c r="C65" t="s">
        <v>18</v>
      </c>
      <c r="D65" s="4">
        <v>270</v>
      </c>
      <c r="E65" t="s">
        <v>19</v>
      </c>
      <c r="F65" t="s">
        <v>21</v>
      </c>
      <c r="G65" t="s">
        <v>20</v>
      </c>
      <c r="H65">
        <v>12</v>
      </c>
      <c r="I65">
        <v>1</v>
      </c>
    </row>
    <row r="66" spans="1:9" hidden="1" x14ac:dyDescent="0.2">
      <c r="A66" s="2">
        <v>45910</v>
      </c>
      <c r="B66" t="s">
        <v>24</v>
      </c>
      <c r="C66" t="s">
        <v>25</v>
      </c>
      <c r="D66" s="4">
        <v>6569.5</v>
      </c>
      <c r="E66" t="s">
        <v>26</v>
      </c>
      <c r="F66" t="s">
        <v>21</v>
      </c>
      <c r="G66" t="s">
        <v>20</v>
      </c>
      <c r="H66">
        <v>12</v>
      </c>
      <c r="I66">
        <v>1</v>
      </c>
    </row>
    <row r="67" spans="1:9" hidden="1" x14ac:dyDescent="0.2">
      <c r="A67" s="2">
        <v>45910</v>
      </c>
      <c r="B67" t="s">
        <v>27</v>
      </c>
      <c r="C67" t="s">
        <v>28</v>
      </c>
      <c r="D67" s="4">
        <v>55</v>
      </c>
      <c r="E67" t="s">
        <v>19</v>
      </c>
      <c r="F67" t="s">
        <v>21</v>
      </c>
      <c r="G67" t="s">
        <v>20</v>
      </c>
      <c r="H67">
        <v>12</v>
      </c>
      <c r="I67">
        <v>1</v>
      </c>
    </row>
    <row r="68" spans="1:9" hidden="1" x14ac:dyDescent="0.2">
      <c r="A68" s="2">
        <v>45910</v>
      </c>
      <c r="B68" t="s">
        <v>29</v>
      </c>
      <c r="C68" t="s">
        <v>30</v>
      </c>
      <c r="D68" s="4">
        <v>135</v>
      </c>
      <c r="E68" t="s">
        <v>19</v>
      </c>
      <c r="F68" t="s">
        <v>21</v>
      </c>
      <c r="G68" t="s">
        <v>20</v>
      </c>
      <c r="H68">
        <v>12</v>
      </c>
      <c r="I68">
        <v>1</v>
      </c>
    </row>
    <row r="69" spans="1:9" hidden="1" x14ac:dyDescent="0.2">
      <c r="A69" s="2">
        <v>45910</v>
      </c>
      <c r="B69" t="s">
        <v>39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4</v>
      </c>
    </row>
    <row r="70" spans="1:9" hidden="1" x14ac:dyDescent="0.2">
      <c r="A70" s="2">
        <v>45910</v>
      </c>
      <c r="B70" t="s">
        <v>85</v>
      </c>
      <c r="C70" t="s">
        <v>36</v>
      </c>
      <c r="D70" s="4">
        <v>916.02</v>
      </c>
      <c r="E70" t="s">
        <v>19</v>
      </c>
      <c r="F70" t="s">
        <v>21</v>
      </c>
      <c r="G70" t="s">
        <v>20</v>
      </c>
      <c r="H70">
        <v>1</v>
      </c>
      <c r="I70">
        <v>6</v>
      </c>
    </row>
    <row r="71" spans="1:9" hidden="1" x14ac:dyDescent="0.2">
      <c r="A71" s="11">
        <v>45910</v>
      </c>
      <c r="B71" s="12" t="s">
        <v>83</v>
      </c>
      <c r="C71" s="12" t="s">
        <v>84</v>
      </c>
      <c r="D71" s="13">
        <v>410</v>
      </c>
      <c r="E71" s="12" t="s">
        <v>19</v>
      </c>
      <c r="F71" s="12" t="s">
        <v>21</v>
      </c>
      <c r="G71" s="12" t="s">
        <v>20</v>
      </c>
      <c r="H71" s="12">
        <v>1</v>
      </c>
      <c r="I71" s="12">
        <v>12</v>
      </c>
    </row>
    <row r="72" spans="1:9" hidden="1" x14ac:dyDescent="0.2">
      <c r="A72" s="11">
        <v>45910</v>
      </c>
      <c r="B72" s="12" t="s">
        <v>82</v>
      </c>
      <c r="C72" s="12" t="s">
        <v>51</v>
      </c>
      <c r="D72" s="13">
        <v>250</v>
      </c>
      <c r="E72" s="12" t="s">
        <v>19</v>
      </c>
      <c r="F72" s="12" t="s">
        <v>21</v>
      </c>
      <c r="G72" s="12" t="s">
        <v>20</v>
      </c>
      <c r="H72" s="12">
        <v>1</v>
      </c>
      <c r="I72" s="12">
        <v>12</v>
      </c>
    </row>
    <row r="73" spans="1:9" hidden="1" x14ac:dyDescent="0.2">
      <c r="A73" s="2">
        <v>45918</v>
      </c>
      <c r="B73" t="s">
        <v>22</v>
      </c>
      <c r="C73" t="s">
        <v>23</v>
      </c>
      <c r="D73" s="4">
        <v>1800</v>
      </c>
      <c r="E73" t="s">
        <v>19</v>
      </c>
      <c r="F73" t="s">
        <v>21</v>
      </c>
      <c r="G73" t="s">
        <v>20</v>
      </c>
      <c r="H73">
        <v>12</v>
      </c>
      <c r="I73">
        <v>1</v>
      </c>
    </row>
    <row r="74" spans="1:9" hidden="1" x14ac:dyDescent="0.2">
      <c r="A74" s="2">
        <v>45940</v>
      </c>
      <c r="B74" t="s">
        <v>17</v>
      </c>
      <c r="C74" t="s">
        <v>18</v>
      </c>
      <c r="D74" s="4">
        <v>270</v>
      </c>
      <c r="E74" t="s">
        <v>19</v>
      </c>
      <c r="F74" t="s">
        <v>21</v>
      </c>
      <c r="G74" t="s">
        <v>20</v>
      </c>
      <c r="H74">
        <v>12</v>
      </c>
      <c r="I74">
        <v>1</v>
      </c>
    </row>
    <row r="75" spans="1:9" hidden="1" x14ac:dyDescent="0.2">
      <c r="A75" s="2">
        <v>45940</v>
      </c>
      <c r="B75" t="s">
        <v>24</v>
      </c>
      <c r="C75" t="s">
        <v>25</v>
      </c>
      <c r="D75" s="4">
        <v>6569.5</v>
      </c>
      <c r="E75" t="s">
        <v>26</v>
      </c>
      <c r="F75" t="s">
        <v>21</v>
      </c>
      <c r="G75" t="s">
        <v>20</v>
      </c>
      <c r="H75">
        <v>12</v>
      </c>
      <c r="I75">
        <v>1</v>
      </c>
    </row>
    <row r="76" spans="1:9" hidden="1" x14ac:dyDescent="0.2">
      <c r="A76" s="2">
        <v>45940</v>
      </c>
      <c r="B76" t="s">
        <v>27</v>
      </c>
      <c r="C76" t="s">
        <v>28</v>
      </c>
      <c r="D76" s="4">
        <v>55</v>
      </c>
      <c r="E76" t="s">
        <v>19</v>
      </c>
      <c r="F76" t="s">
        <v>21</v>
      </c>
      <c r="G76" t="s">
        <v>20</v>
      </c>
      <c r="H76">
        <v>12</v>
      </c>
      <c r="I76">
        <v>1</v>
      </c>
    </row>
    <row r="77" spans="1:9" hidden="1" x14ac:dyDescent="0.2">
      <c r="A77" s="2">
        <v>45940</v>
      </c>
      <c r="B77" t="s">
        <v>29</v>
      </c>
      <c r="C77" t="s">
        <v>30</v>
      </c>
      <c r="D77" s="4">
        <v>135</v>
      </c>
      <c r="E77" t="s">
        <v>19</v>
      </c>
      <c r="F77" t="s">
        <v>21</v>
      </c>
      <c r="G77" t="s">
        <v>20</v>
      </c>
      <c r="H77">
        <v>12</v>
      </c>
      <c r="I77">
        <v>1</v>
      </c>
    </row>
    <row r="78" spans="1:9" hidden="1" x14ac:dyDescent="0.2">
      <c r="A78" s="2">
        <v>45940</v>
      </c>
      <c r="B78" t="s">
        <v>39</v>
      </c>
      <c r="C78" t="s">
        <v>36</v>
      </c>
      <c r="D78" s="4">
        <v>149.6</v>
      </c>
      <c r="E78" t="s">
        <v>19</v>
      </c>
      <c r="F78" t="s">
        <v>34</v>
      </c>
      <c r="G78" t="s">
        <v>20</v>
      </c>
      <c r="H78">
        <v>6</v>
      </c>
      <c r="I78">
        <v>5</v>
      </c>
    </row>
    <row r="79" spans="1:9" hidden="1" x14ac:dyDescent="0.2">
      <c r="A79" s="2">
        <v>45940</v>
      </c>
      <c r="B79" t="s">
        <v>85</v>
      </c>
      <c r="C79" t="s">
        <v>36</v>
      </c>
      <c r="D79" s="4">
        <v>916.02</v>
      </c>
      <c r="E79" t="s">
        <v>19</v>
      </c>
      <c r="F79" t="s">
        <v>21</v>
      </c>
      <c r="G79" t="s">
        <v>20</v>
      </c>
      <c r="H79">
        <v>1</v>
      </c>
      <c r="I79">
        <v>6</v>
      </c>
    </row>
    <row r="80" spans="1:9" hidden="1" x14ac:dyDescent="0.2">
      <c r="A80" s="2">
        <v>45940</v>
      </c>
      <c r="B80" t="s">
        <v>83</v>
      </c>
      <c r="C80" t="s">
        <v>84</v>
      </c>
      <c r="D80" s="4">
        <v>410</v>
      </c>
      <c r="E80" t="s">
        <v>19</v>
      </c>
      <c r="F80" t="s">
        <v>21</v>
      </c>
      <c r="G80" t="s">
        <v>20</v>
      </c>
      <c r="H80">
        <v>1</v>
      </c>
      <c r="I80">
        <v>12</v>
      </c>
    </row>
    <row r="81" spans="1:9" hidden="1" x14ac:dyDescent="0.2">
      <c r="A81" s="2">
        <v>45940</v>
      </c>
      <c r="B81" t="s">
        <v>82</v>
      </c>
      <c r="C81" t="s">
        <v>51</v>
      </c>
      <c r="D81" s="4">
        <v>250</v>
      </c>
      <c r="E81" t="s">
        <v>19</v>
      </c>
      <c r="F81" t="s">
        <v>21</v>
      </c>
      <c r="G81" t="s">
        <v>20</v>
      </c>
      <c r="H81">
        <v>1</v>
      </c>
      <c r="I81">
        <v>12</v>
      </c>
    </row>
    <row r="82" spans="1:9" hidden="1" x14ac:dyDescent="0.2">
      <c r="A82" s="2">
        <v>45948</v>
      </c>
      <c r="B82" t="s">
        <v>22</v>
      </c>
      <c r="C82" t="s">
        <v>23</v>
      </c>
      <c r="D82" s="4">
        <v>1800</v>
      </c>
      <c r="E82" t="s">
        <v>19</v>
      </c>
      <c r="F82" t="s">
        <v>21</v>
      </c>
      <c r="G82" t="s">
        <v>20</v>
      </c>
      <c r="H82">
        <v>12</v>
      </c>
      <c r="I82">
        <v>1</v>
      </c>
    </row>
    <row r="83" spans="1:9" hidden="1" x14ac:dyDescent="0.2">
      <c r="A83" s="2">
        <v>45971</v>
      </c>
      <c r="B83" t="s">
        <v>17</v>
      </c>
      <c r="C83" t="s">
        <v>18</v>
      </c>
      <c r="D83" s="4">
        <v>270</v>
      </c>
      <c r="E83" t="s">
        <v>19</v>
      </c>
      <c r="F83" t="s">
        <v>21</v>
      </c>
      <c r="G83" t="s">
        <v>20</v>
      </c>
      <c r="H83">
        <v>12</v>
      </c>
      <c r="I83">
        <v>1</v>
      </c>
    </row>
    <row r="84" spans="1:9" hidden="1" x14ac:dyDescent="0.2">
      <c r="A84" s="2">
        <v>45971</v>
      </c>
      <c r="B84" t="s">
        <v>24</v>
      </c>
      <c r="C84" t="s">
        <v>25</v>
      </c>
      <c r="D84" s="4">
        <v>6569.5</v>
      </c>
      <c r="E84" t="s">
        <v>26</v>
      </c>
      <c r="F84" t="s">
        <v>21</v>
      </c>
      <c r="G84" t="s">
        <v>20</v>
      </c>
      <c r="H84">
        <v>12</v>
      </c>
      <c r="I84">
        <v>1</v>
      </c>
    </row>
    <row r="85" spans="1:9" hidden="1" x14ac:dyDescent="0.2">
      <c r="A85" s="2">
        <v>45971</v>
      </c>
      <c r="B85" t="s">
        <v>27</v>
      </c>
      <c r="C85" t="s">
        <v>28</v>
      </c>
      <c r="D85" s="4">
        <v>55</v>
      </c>
      <c r="E85" t="s">
        <v>19</v>
      </c>
      <c r="F85" t="s">
        <v>21</v>
      </c>
      <c r="G85" t="s">
        <v>20</v>
      </c>
      <c r="H85">
        <v>12</v>
      </c>
      <c r="I85">
        <v>1</v>
      </c>
    </row>
    <row r="86" spans="1:9" hidden="1" x14ac:dyDescent="0.2">
      <c r="A86" s="2">
        <v>45971</v>
      </c>
      <c r="B86" t="s">
        <v>29</v>
      </c>
      <c r="C86" t="s">
        <v>30</v>
      </c>
      <c r="D86" s="4">
        <v>135</v>
      </c>
      <c r="E86" t="s">
        <v>19</v>
      </c>
      <c r="F86" t="s">
        <v>21</v>
      </c>
      <c r="G86" t="s">
        <v>20</v>
      </c>
      <c r="H86">
        <v>12</v>
      </c>
      <c r="I86">
        <v>1</v>
      </c>
    </row>
    <row r="87" spans="1:9" hidden="1" x14ac:dyDescent="0.2">
      <c r="A87" s="2">
        <v>45971</v>
      </c>
      <c r="B87" t="s">
        <v>39</v>
      </c>
      <c r="C87" t="s">
        <v>36</v>
      </c>
      <c r="D87" s="4">
        <v>149.6</v>
      </c>
      <c r="E87" t="s">
        <v>19</v>
      </c>
      <c r="F87" t="s">
        <v>34</v>
      </c>
      <c r="G87" t="s">
        <v>20</v>
      </c>
      <c r="H87">
        <v>6</v>
      </c>
      <c r="I87">
        <v>6</v>
      </c>
    </row>
    <row r="88" spans="1:9" hidden="1" x14ac:dyDescent="0.2">
      <c r="A88" s="2">
        <v>45971</v>
      </c>
      <c r="B88" t="s">
        <v>85</v>
      </c>
      <c r="C88" t="s">
        <v>36</v>
      </c>
      <c r="D88" s="4">
        <v>916.02</v>
      </c>
      <c r="E88" t="s">
        <v>19</v>
      </c>
      <c r="F88" t="s">
        <v>21</v>
      </c>
      <c r="G88" t="s">
        <v>20</v>
      </c>
      <c r="H88">
        <v>1</v>
      </c>
      <c r="I88">
        <v>6</v>
      </c>
    </row>
    <row r="89" spans="1:9" hidden="1" x14ac:dyDescent="0.2">
      <c r="A89" s="11">
        <v>45971</v>
      </c>
      <c r="B89" s="12" t="s">
        <v>83</v>
      </c>
      <c r="C89" s="12" t="s">
        <v>84</v>
      </c>
      <c r="D89" s="13">
        <v>410</v>
      </c>
      <c r="E89" s="12" t="s">
        <v>19</v>
      </c>
      <c r="F89" s="12" t="s">
        <v>21</v>
      </c>
      <c r="G89" s="12" t="s">
        <v>20</v>
      </c>
      <c r="H89" s="12">
        <v>1</v>
      </c>
      <c r="I89" s="12">
        <v>12</v>
      </c>
    </row>
    <row r="90" spans="1:9" hidden="1" x14ac:dyDescent="0.2">
      <c r="A90" s="11">
        <v>45971</v>
      </c>
      <c r="B90" s="12" t="s">
        <v>82</v>
      </c>
      <c r="C90" s="12" t="s">
        <v>51</v>
      </c>
      <c r="D90" s="13">
        <v>250</v>
      </c>
      <c r="E90" s="12" t="s">
        <v>19</v>
      </c>
      <c r="F90" s="12" t="s">
        <v>21</v>
      </c>
      <c r="G90" s="12" t="s">
        <v>20</v>
      </c>
      <c r="H90" s="12">
        <v>1</v>
      </c>
      <c r="I90" s="12">
        <v>12</v>
      </c>
    </row>
    <row r="91" spans="1:9" hidden="1" x14ac:dyDescent="0.2">
      <c r="A91" s="2">
        <v>45979</v>
      </c>
      <c r="B91" t="s">
        <v>22</v>
      </c>
      <c r="C91" t="s">
        <v>23</v>
      </c>
      <c r="D91" s="4">
        <v>1800</v>
      </c>
      <c r="E91" t="s">
        <v>19</v>
      </c>
      <c r="F91" t="s">
        <v>21</v>
      </c>
      <c r="G91" t="s">
        <v>20</v>
      </c>
      <c r="H91">
        <v>12</v>
      </c>
      <c r="I91">
        <v>1</v>
      </c>
    </row>
    <row r="92" spans="1:9" hidden="1" x14ac:dyDescent="0.2">
      <c r="A92" s="2">
        <v>46001</v>
      </c>
      <c r="B92" t="s">
        <v>17</v>
      </c>
      <c r="C92" t="s">
        <v>18</v>
      </c>
      <c r="D92" s="4">
        <v>270</v>
      </c>
      <c r="E92" t="s">
        <v>19</v>
      </c>
      <c r="F92" t="s">
        <v>21</v>
      </c>
      <c r="G92" t="s">
        <v>20</v>
      </c>
      <c r="H92">
        <v>12</v>
      </c>
      <c r="I92">
        <v>1</v>
      </c>
    </row>
    <row r="93" spans="1:9" hidden="1" x14ac:dyDescent="0.2">
      <c r="A93" s="2">
        <v>46001</v>
      </c>
      <c r="B93" t="s">
        <v>24</v>
      </c>
      <c r="C93" t="s">
        <v>25</v>
      </c>
      <c r="D93" s="4">
        <v>6569.5</v>
      </c>
      <c r="E93" t="s">
        <v>26</v>
      </c>
      <c r="F93" t="s">
        <v>21</v>
      </c>
      <c r="G93" t="s">
        <v>20</v>
      </c>
      <c r="H93">
        <v>12</v>
      </c>
      <c r="I93">
        <v>1</v>
      </c>
    </row>
    <row r="94" spans="1:9" hidden="1" x14ac:dyDescent="0.2">
      <c r="A94" s="2">
        <v>46001</v>
      </c>
      <c r="B94" t="s">
        <v>27</v>
      </c>
      <c r="C94" t="s">
        <v>28</v>
      </c>
      <c r="D94" s="4">
        <v>55</v>
      </c>
      <c r="E94" t="s">
        <v>19</v>
      </c>
      <c r="F94" t="s">
        <v>21</v>
      </c>
      <c r="G94" t="s">
        <v>20</v>
      </c>
      <c r="H94">
        <v>12</v>
      </c>
      <c r="I94">
        <v>1</v>
      </c>
    </row>
    <row r="95" spans="1:9" hidden="1" x14ac:dyDescent="0.2">
      <c r="A95" s="2">
        <v>46001</v>
      </c>
      <c r="B95" t="s">
        <v>29</v>
      </c>
      <c r="C95" t="s">
        <v>30</v>
      </c>
      <c r="D95" s="4">
        <v>135</v>
      </c>
      <c r="E95" t="s">
        <v>19</v>
      </c>
      <c r="F95" t="s">
        <v>21</v>
      </c>
      <c r="G95" t="s">
        <v>20</v>
      </c>
      <c r="H95">
        <v>12</v>
      </c>
      <c r="I95">
        <v>1</v>
      </c>
    </row>
    <row r="96" spans="1:9" hidden="1" x14ac:dyDescent="0.2">
      <c r="A96" s="2">
        <v>46001</v>
      </c>
      <c r="B96" t="s">
        <v>85</v>
      </c>
      <c r="C96" t="s">
        <v>36</v>
      </c>
      <c r="D96" s="4">
        <v>916.02</v>
      </c>
      <c r="E96" t="s">
        <v>19</v>
      </c>
      <c r="F96" t="s">
        <v>21</v>
      </c>
      <c r="G96" t="s">
        <v>20</v>
      </c>
      <c r="H96">
        <v>1</v>
      </c>
      <c r="I96">
        <v>6</v>
      </c>
    </row>
    <row r="97" spans="1:9" hidden="1" x14ac:dyDescent="0.2">
      <c r="A97" s="2">
        <v>46001</v>
      </c>
      <c r="B97" t="s">
        <v>83</v>
      </c>
      <c r="C97" t="s">
        <v>84</v>
      </c>
      <c r="D97" s="4">
        <v>410</v>
      </c>
      <c r="E97" t="s">
        <v>19</v>
      </c>
      <c r="F97" t="s">
        <v>21</v>
      </c>
      <c r="G97" t="s">
        <v>20</v>
      </c>
      <c r="H97">
        <v>1</v>
      </c>
      <c r="I97">
        <v>12</v>
      </c>
    </row>
    <row r="98" spans="1:9" hidden="1" x14ac:dyDescent="0.2">
      <c r="A98" s="2">
        <v>46001</v>
      </c>
      <c r="B98" t="s">
        <v>82</v>
      </c>
      <c r="C98" t="s">
        <v>51</v>
      </c>
      <c r="D98" s="4">
        <v>250</v>
      </c>
      <c r="E98" t="s">
        <v>19</v>
      </c>
      <c r="F98" t="s">
        <v>21</v>
      </c>
      <c r="G98" t="s">
        <v>20</v>
      </c>
      <c r="H98">
        <v>1</v>
      </c>
      <c r="I98">
        <v>12</v>
      </c>
    </row>
    <row r="99" spans="1:9" hidden="1" x14ac:dyDescent="0.2">
      <c r="A99" s="2">
        <v>46009</v>
      </c>
      <c r="B99" t="s">
        <v>22</v>
      </c>
      <c r="C99" t="s">
        <v>23</v>
      </c>
      <c r="D99" s="4">
        <v>1800</v>
      </c>
      <c r="E99" t="s">
        <v>19</v>
      </c>
      <c r="F99" t="s">
        <v>21</v>
      </c>
      <c r="G99" t="s">
        <v>20</v>
      </c>
      <c r="H99">
        <v>12</v>
      </c>
      <c r="I99">
        <v>1</v>
      </c>
    </row>
    <row r="100" spans="1:9" hidden="1" x14ac:dyDescent="0.2">
      <c r="A100" s="2">
        <v>46032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hidden="1" x14ac:dyDescent="0.2">
      <c r="A101" s="2">
        <v>46032</v>
      </c>
      <c r="B101" t="s">
        <v>24</v>
      </c>
      <c r="C101" t="s">
        <v>25</v>
      </c>
      <c r="D101" s="4">
        <v>6569.5</v>
      </c>
      <c r="E101" t="s">
        <v>26</v>
      </c>
      <c r="F101" t="s">
        <v>21</v>
      </c>
      <c r="G101" t="s">
        <v>20</v>
      </c>
      <c r="H101">
        <v>12</v>
      </c>
      <c r="I101">
        <v>1</v>
      </c>
    </row>
    <row r="102" spans="1:9" hidden="1" x14ac:dyDescent="0.2">
      <c r="A102" s="2">
        <v>46032</v>
      </c>
      <c r="B102" t="s">
        <v>27</v>
      </c>
      <c r="C102" t="s">
        <v>28</v>
      </c>
      <c r="D102" s="4">
        <v>55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hidden="1" x14ac:dyDescent="0.2">
      <c r="A103" s="2">
        <v>46032</v>
      </c>
      <c r="B103" t="s">
        <v>29</v>
      </c>
      <c r="C103" t="s">
        <v>30</v>
      </c>
      <c r="D103" s="4">
        <v>135</v>
      </c>
      <c r="E103" t="s">
        <v>19</v>
      </c>
      <c r="F103" t="s">
        <v>21</v>
      </c>
      <c r="G103" t="s">
        <v>20</v>
      </c>
      <c r="H103">
        <v>12</v>
      </c>
      <c r="I103">
        <v>1</v>
      </c>
    </row>
    <row r="104" spans="1:9" hidden="1" x14ac:dyDescent="0.2">
      <c r="A104" s="11">
        <v>46032</v>
      </c>
      <c r="B104" s="12" t="s">
        <v>83</v>
      </c>
      <c r="C104" s="12" t="s">
        <v>84</v>
      </c>
      <c r="D104" s="13">
        <v>410</v>
      </c>
      <c r="E104" s="12" t="s">
        <v>19</v>
      </c>
      <c r="F104" s="12" t="s">
        <v>21</v>
      </c>
      <c r="G104" s="12" t="s">
        <v>20</v>
      </c>
      <c r="H104" s="12">
        <v>1</v>
      </c>
      <c r="I104" s="12">
        <v>12</v>
      </c>
    </row>
    <row r="105" spans="1:9" hidden="1" x14ac:dyDescent="0.2">
      <c r="A105" s="11">
        <v>46032</v>
      </c>
      <c r="B105" s="12" t="s">
        <v>82</v>
      </c>
      <c r="C105" s="12" t="s">
        <v>51</v>
      </c>
      <c r="D105" s="13">
        <v>250</v>
      </c>
      <c r="E105" s="12" t="s">
        <v>19</v>
      </c>
      <c r="F105" s="12" t="s">
        <v>21</v>
      </c>
      <c r="G105" s="12" t="s">
        <v>20</v>
      </c>
      <c r="H105" s="12">
        <v>1</v>
      </c>
      <c r="I105" s="12">
        <v>12</v>
      </c>
    </row>
    <row r="106" spans="1:9" hidden="1" x14ac:dyDescent="0.2">
      <c r="A106" s="2">
        <v>46040</v>
      </c>
      <c r="B106" t="s">
        <v>22</v>
      </c>
      <c r="C106" t="s">
        <v>23</v>
      </c>
      <c r="D106" s="4">
        <v>1800</v>
      </c>
      <c r="E106" t="s">
        <v>19</v>
      </c>
      <c r="F106" t="s">
        <v>21</v>
      </c>
      <c r="G106" t="s">
        <v>20</v>
      </c>
      <c r="H106">
        <v>12</v>
      </c>
      <c r="I106">
        <v>1</v>
      </c>
    </row>
    <row r="107" spans="1:9" hidden="1" x14ac:dyDescent="0.2">
      <c r="A107" s="2">
        <v>46063</v>
      </c>
      <c r="B107" t="s">
        <v>17</v>
      </c>
      <c r="C107" t="s">
        <v>18</v>
      </c>
      <c r="D107" s="4">
        <v>270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hidden="1" x14ac:dyDescent="0.2">
      <c r="A108" s="2">
        <v>46063</v>
      </c>
      <c r="B108" t="s">
        <v>24</v>
      </c>
      <c r="C108" t="s">
        <v>25</v>
      </c>
      <c r="D108" s="4">
        <v>6569.5</v>
      </c>
      <c r="E108" t="s">
        <v>26</v>
      </c>
      <c r="F108" t="s">
        <v>21</v>
      </c>
      <c r="G108" t="s">
        <v>20</v>
      </c>
      <c r="H108">
        <v>12</v>
      </c>
      <c r="I108">
        <v>1</v>
      </c>
    </row>
    <row r="109" spans="1:9" hidden="1" x14ac:dyDescent="0.2">
      <c r="A109" s="2">
        <v>46063</v>
      </c>
      <c r="B109" t="s">
        <v>27</v>
      </c>
      <c r="C109" t="s">
        <v>28</v>
      </c>
      <c r="D109" s="4">
        <v>55</v>
      </c>
      <c r="E109" t="s">
        <v>19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46063</v>
      </c>
      <c r="B110" t="s">
        <v>29</v>
      </c>
      <c r="C110" t="s">
        <v>30</v>
      </c>
      <c r="D110" s="4">
        <v>135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46063</v>
      </c>
      <c r="B111" t="s">
        <v>83</v>
      </c>
      <c r="C111" t="s">
        <v>84</v>
      </c>
      <c r="D111" s="4">
        <v>410</v>
      </c>
      <c r="E111" t="s">
        <v>19</v>
      </c>
      <c r="F111" t="s">
        <v>21</v>
      </c>
      <c r="G111" t="s">
        <v>20</v>
      </c>
      <c r="H111">
        <v>1</v>
      </c>
      <c r="I111">
        <v>12</v>
      </c>
    </row>
    <row r="112" spans="1:9" hidden="1" x14ac:dyDescent="0.2">
      <c r="A112" s="2">
        <v>46063</v>
      </c>
      <c r="B112" t="s">
        <v>82</v>
      </c>
      <c r="C112" t="s">
        <v>51</v>
      </c>
      <c r="D112" s="4">
        <v>250</v>
      </c>
      <c r="E112" t="s">
        <v>19</v>
      </c>
      <c r="F112" t="s">
        <v>21</v>
      </c>
      <c r="G112" t="s">
        <v>20</v>
      </c>
      <c r="H112">
        <v>1</v>
      </c>
      <c r="I112">
        <v>12</v>
      </c>
    </row>
    <row r="113" spans="1:9" hidden="1" x14ac:dyDescent="0.2">
      <c r="A113" s="2">
        <v>46071</v>
      </c>
      <c r="B113" t="s">
        <v>22</v>
      </c>
      <c r="C113" t="s">
        <v>23</v>
      </c>
      <c r="D113" s="4">
        <v>1800</v>
      </c>
      <c r="E113" t="s">
        <v>19</v>
      </c>
      <c r="F113" t="s">
        <v>21</v>
      </c>
      <c r="G113" t="s">
        <v>20</v>
      </c>
      <c r="H113">
        <v>12</v>
      </c>
      <c r="I113">
        <v>1</v>
      </c>
    </row>
    <row r="114" spans="1:9" hidden="1" x14ac:dyDescent="0.2">
      <c r="A114" s="2">
        <v>46091</v>
      </c>
      <c r="B114" t="s">
        <v>17</v>
      </c>
      <c r="C114" t="s">
        <v>18</v>
      </c>
      <c r="D114" s="4">
        <v>270</v>
      </c>
      <c r="E114" t="s">
        <v>19</v>
      </c>
      <c r="F114" t="s">
        <v>21</v>
      </c>
      <c r="G114" t="s">
        <v>20</v>
      </c>
      <c r="H114">
        <v>12</v>
      </c>
      <c r="I114">
        <v>1</v>
      </c>
    </row>
    <row r="115" spans="1:9" hidden="1" x14ac:dyDescent="0.2">
      <c r="A115" s="2">
        <v>46091</v>
      </c>
      <c r="B115" t="s">
        <v>24</v>
      </c>
      <c r="C115" t="s">
        <v>25</v>
      </c>
      <c r="D115" s="4">
        <v>6569.5</v>
      </c>
      <c r="E115" t="s">
        <v>26</v>
      </c>
      <c r="F115" t="s">
        <v>21</v>
      </c>
      <c r="G115" t="s">
        <v>20</v>
      </c>
      <c r="H115">
        <v>12</v>
      </c>
      <c r="I115">
        <v>1</v>
      </c>
    </row>
    <row r="116" spans="1:9" hidden="1" x14ac:dyDescent="0.2">
      <c r="A116" s="2">
        <v>46091</v>
      </c>
      <c r="B116" t="s">
        <v>27</v>
      </c>
      <c r="C116" t="s">
        <v>28</v>
      </c>
      <c r="D116" s="4">
        <v>55</v>
      </c>
      <c r="E116" t="s">
        <v>19</v>
      </c>
      <c r="F116" t="s">
        <v>21</v>
      </c>
      <c r="G116" t="s">
        <v>20</v>
      </c>
      <c r="H116">
        <v>12</v>
      </c>
      <c r="I116">
        <v>1</v>
      </c>
    </row>
    <row r="117" spans="1:9" hidden="1" x14ac:dyDescent="0.2">
      <c r="A117" s="2">
        <v>46091</v>
      </c>
      <c r="B117" t="s">
        <v>29</v>
      </c>
      <c r="C117" t="s">
        <v>30</v>
      </c>
      <c r="D117" s="4">
        <v>135</v>
      </c>
      <c r="E117" t="s">
        <v>19</v>
      </c>
      <c r="F117" t="s">
        <v>21</v>
      </c>
      <c r="G117" t="s">
        <v>20</v>
      </c>
      <c r="H117">
        <v>12</v>
      </c>
      <c r="I117">
        <v>1</v>
      </c>
    </row>
    <row r="118" spans="1:9" hidden="1" x14ac:dyDescent="0.2">
      <c r="A118" s="11">
        <v>46091</v>
      </c>
      <c r="B118" s="12" t="s">
        <v>83</v>
      </c>
      <c r="C118" s="12" t="s">
        <v>84</v>
      </c>
      <c r="D118" s="13">
        <v>410</v>
      </c>
      <c r="E118" s="12" t="s">
        <v>19</v>
      </c>
      <c r="F118" s="12" t="s">
        <v>21</v>
      </c>
      <c r="G118" s="12" t="s">
        <v>20</v>
      </c>
      <c r="H118" s="12">
        <v>1</v>
      </c>
      <c r="I118" s="12">
        <v>12</v>
      </c>
    </row>
    <row r="119" spans="1:9" hidden="1" x14ac:dyDescent="0.2">
      <c r="A119" s="11">
        <v>46091</v>
      </c>
      <c r="B119" s="12" t="s">
        <v>82</v>
      </c>
      <c r="C119" s="12" t="s">
        <v>51</v>
      </c>
      <c r="D119" s="13">
        <v>250</v>
      </c>
      <c r="E119" s="12" t="s">
        <v>19</v>
      </c>
      <c r="F119" s="12" t="s">
        <v>21</v>
      </c>
      <c r="G119" s="12" t="s">
        <v>20</v>
      </c>
      <c r="H119" s="12">
        <v>1</v>
      </c>
      <c r="I119" s="12">
        <v>12</v>
      </c>
    </row>
    <row r="120" spans="1:9" hidden="1" x14ac:dyDescent="0.2">
      <c r="A120" s="2">
        <v>46099</v>
      </c>
      <c r="B120" t="s">
        <v>22</v>
      </c>
      <c r="C120" t="s">
        <v>23</v>
      </c>
      <c r="D120" s="4">
        <v>1800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46122</v>
      </c>
      <c r="B121" t="s">
        <v>17</v>
      </c>
      <c r="C121" t="s">
        <v>18</v>
      </c>
      <c r="D121" s="4">
        <v>270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46122</v>
      </c>
      <c r="B122" t="s">
        <v>24</v>
      </c>
      <c r="C122" t="s">
        <v>25</v>
      </c>
      <c r="D122" s="4">
        <v>6569.5</v>
      </c>
      <c r="E122" t="s">
        <v>26</v>
      </c>
      <c r="F122" t="s">
        <v>21</v>
      </c>
      <c r="G122" t="s">
        <v>20</v>
      </c>
      <c r="H122">
        <v>12</v>
      </c>
      <c r="I122">
        <v>1</v>
      </c>
    </row>
    <row r="123" spans="1:9" hidden="1" x14ac:dyDescent="0.2">
      <c r="A123" s="2">
        <v>46122</v>
      </c>
      <c r="B123" t="s">
        <v>27</v>
      </c>
      <c r="C123" t="s">
        <v>28</v>
      </c>
      <c r="D123" s="4">
        <v>55</v>
      </c>
      <c r="E123" t="s">
        <v>19</v>
      </c>
      <c r="F123" t="s">
        <v>21</v>
      </c>
      <c r="G123" t="s">
        <v>20</v>
      </c>
      <c r="H123">
        <v>12</v>
      </c>
      <c r="I123">
        <v>1</v>
      </c>
    </row>
    <row r="124" spans="1:9" hidden="1" x14ac:dyDescent="0.2">
      <c r="A124" s="2">
        <v>46122</v>
      </c>
      <c r="B124" t="s">
        <v>29</v>
      </c>
      <c r="C124" t="s">
        <v>30</v>
      </c>
      <c r="D124" s="4">
        <v>135</v>
      </c>
      <c r="E124" t="s">
        <v>19</v>
      </c>
      <c r="F124" t="s">
        <v>21</v>
      </c>
      <c r="G124" t="s">
        <v>20</v>
      </c>
      <c r="H124">
        <v>12</v>
      </c>
      <c r="I124">
        <v>1</v>
      </c>
    </row>
    <row r="125" spans="1:9" hidden="1" x14ac:dyDescent="0.2">
      <c r="A125" s="2">
        <v>46122</v>
      </c>
      <c r="B125" t="s">
        <v>83</v>
      </c>
      <c r="C125" t="s">
        <v>84</v>
      </c>
      <c r="D125" s="4">
        <v>410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hidden="1" x14ac:dyDescent="0.2">
      <c r="A126" s="2">
        <v>46122</v>
      </c>
      <c r="B126" t="s">
        <v>82</v>
      </c>
      <c r="C126" t="s">
        <v>51</v>
      </c>
      <c r="D126" s="4">
        <v>250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46130</v>
      </c>
      <c r="B127" t="s">
        <v>22</v>
      </c>
      <c r="C127" t="s">
        <v>23</v>
      </c>
      <c r="D127" s="4">
        <v>1800</v>
      </c>
      <c r="E127" t="s">
        <v>19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46152</v>
      </c>
      <c r="B128" t="s">
        <v>17</v>
      </c>
      <c r="C128" t="s">
        <v>18</v>
      </c>
      <c r="D128" s="4">
        <v>270</v>
      </c>
      <c r="E128" t="s">
        <v>19</v>
      </c>
      <c r="F128" t="s">
        <v>21</v>
      </c>
      <c r="G128" t="s">
        <v>20</v>
      </c>
      <c r="H128">
        <v>12</v>
      </c>
      <c r="I128">
        <v>1</v>
      </c>
    </row>
    <row r="129" spans="1:9" hidden="1" x14ac:dyDescent="0.2">
      <c r="A129" s="2">
        <v>46152</v>
      </c>
      <c r="B129" t="s">
        <v>24</v>
      </c>
      <c r="C129" t="s">
        <v>25</v>
      </c>
      <c r="D129" s="4">
        <v>6569.5</v>
      </c>
      <c r="E129" t="s">
        <v>26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46152</v>
      </c>
      <c r="B130" t="s">
        <v>27</v>
      </c>
      <c r="C130" t="s">
        <v>28</v>
      </c>
      <c r="D130" s="4">
        <v>55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46152</v>
      </c>
      <c r="B131" t="s">
        <v>29</v>
      </c>
      <c r="C131" t="s">
        <v>30</v>
      </c>
      <c r="D131" s="4">
        <v>135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hidden="1" x14ac:dyDescent="0.2">
      <c r="A132" s="11">
        <v>46152</v>
      </c>
      <c r="B132" s="12" t="s">
        <v>83</v>
      </c>
      <c r="C132" s="12" t="s">
        <v>84</v>
      </c>
      <c r="D132" s="13">
        <v>410</v>
      </c>
      <c r="E132" s="12" t="s">
        <v>19</v>
      </c>
      <c r="F132" s="12" t="s">
        <v>21</v>
      </c>
      <c r="G132" s="12" t="s">
        <v>20</v>
      </c>
      <c r="H132" s="12">
        <v>1</v>
      </c>
      <c r="I132" s="12">
        <v>12</v>
      </c>
    </row>
    <row r="133" spans="1:9" hidden="1" x14ac:dyDescent="0.2">
      <c r="A133" s="11">
        <v>46152</v>
      </c>
      <c r="B133" s="12" t="s">
        <v>82</v>
      </c>
      <c r="C133" s="12" t="s">
        <v>51</v>
      </c>
      <c r="D133" s="13">
        <v>250</v>
      </c>
      <c r="E133" s="12" t="s">
        <v>19</v>
      </c>
      <c r="F133" s="12" t="s">
        <v>21</v>
      </c>
      <c r="G133" s="12" t="s">
        <v>20</v>
      </c>
      <c r="H133" s="12">
        <v>1</v>
      </c>
      <c r="I133" s="12">
        <v>12</v>
      </c>
    </row>
    <row r="134" spans="1:9" hidden="1" x14ac:dyDescent="0.2">
      <c r="A134" s="2">
        <v>46160</v>
      </c>
      <c r="B134" t="s">
        <v>22</v>
      </c>
      <c r="C134" t="s">
        <v>23</v>
      </c>
      <c r="D134" s="4">
        <v>1800</v>
      </c>
      <c r="E134" t="s">
        <v>19</v>
      </c>
      <c r="F134" t="s">
        <v>21</v>
      </c>
      <c r="G134" t="s">
        <v>20</v>
      </c>
      <c r="H134">
        <v>12</v>
      </c>
      <c r="I134">
        <v>1</v>
      </c>
    </row>
    <row r="135" spans="1:9" x14ac:dyDescent="0.2">
      <c r="A135" s="2">
        <v>45842</v>
      </c>
      <c r="B135" t="s">
        <v>92</v>
      </c>
      <c r="C135" t="s">
        <v>51</v>
      </c>
      <c r="D135" s="4">
        <v>50.94</v>
      </c>
      <c r="E135" t="s">
        <v>19</v>
      </c>
      <c r="F135" t="s">
        <v>34</v>
      </c>
      <c r="G135" t="s">
        <v>31</v>
      </c>
      <c r="H135">
        <v>1</v>
      </c>
      <c r="I135">
        <v>1</v>
      </c>
    </row>
    <row r="136" spans="1:9" x14ac:dyDescent="0.2">
      <c r="A136" s="2">
        <v>45842</v>
      </c>
      <c r="B136" t="s">
        <v>91</v>
      </c>
      <c r="C136" t="s">
        <v>57</v>
      </c>
      <c r="D136" s="4">
        <v>100</v>
      </c>
      <c r="E136" t="s">
        <v>26</v>
      </c>
      <c r="F136" t="s">
        <v>34</v>
      </c>
      <c r="G136" t="s">
        <v>31</v>
      </c>
      <c r="H136">
        <v>1</v>
      </c>
      <c r="I136">
        <v>1</v>
      </c>
    </row>
    <row r="137" spans="1:9" x14ac:dyDescent="0.2">
      <c r="A137" s="2">
        <v>45842</v>
      </c>
      <c r="B137" t="s">
        <v>98</v>
      </c>
      <c r="C137" t="s">
        <v>93</v>
      </c>
      <c r="D137" s="4">
        <v>11.4</v>
      </c>
      <c r="E137" t="s">
        <v>19</v>
      </c>
      <c r="F137" t="s">
        <v>34</v>
      </c>
      <c r="G137" t="s">
        <v>31</v>
      </c>
      <c r="H137">
        <v>1</v>
      </c>
      <c r="I137">
        <v>1</v>
      </c>
    </row>
    <row r="138" spans="1:9" x14ac:dyDescent="0.2">
      <c r="A138" s="2">
        <v>45843</v>
      </c>
      <c r="B138" t="s">
        <v>94</v>
      </c>
      <c r="C138" t="s">
        <v>33</v>
      </c>
      <c r="D138" s="4">
        <v>100</v>
      </c>
      <c r="E138" t="s">
        <v>19</v>
      </c>
      <c r="F138" t="s">
        <v>34</v>
      </c>
      <c r="G138" t="s">
        <v>31</v>
      </c>
      <c r="H138">
        <v>1</v>
      </c>
      <c r="I138">
        <v>1</v>
      </c>
    </row>
    <row r="139" spans="1:9" x14ac:dyDescent="0.2">
      <c r="A139" s="2">
        <v>45843</v>
      </c>
      <c r="B139" t="s">
        <v>95</v>
      </c>
      <c r="C139" t="s">
        <v>51</v>
      </c>
      <c r="D139" s="4">
        <v>5</v>
      </c>
      <c r="E139" t="s">
        <v>19</v>
      </c>
      <c r="F139" t="s">
        <v>34</v>
      </c>
      <c r="G139" t="s">
        <v>31</v>
      </c>
      <c r="H139">
        <v>1</v>
      </c>
      <c r="I139">
        <v>1</v>
      </c>
    </row>
    <row r="140" spans="1:9" x14ac:dyDescent="0.2">
      <c r="A140" s="2">
        <v>45843</v>
      </c>
      <c r="B140" t="s">
        <v>96</v>
      </c>
      <c r="C140" t="s">
        <v>51</v>
      </c>
      <c r="D140" s="4">
        <v>2.99</v>
      </c>
      <c r="E140" t="s">
        <v>19</v>
      </c>
      <c r="F140" t="s">
        <v>34</v>
      </c>
      <c r="G140" t="s">
        <v>31</v>
      </c>
      <c r="H140">
        <v>1</v>
      </c>
      <c r="I140">
        <v>1</v>
      </c>
    </row>
    <row r="141" spans="1:9" x14ac:dyDescent="0.2">
      <c r="A141" s="2">
        <v>45843</v>
      </c>
      <c r="B141" t="s">
        <v>97</v>
      </c>
      <c r="C141" t="s">
        <v>93</v>
      </c>
      <c r="D141" s="4">
        <v>16.579999999999998</v>
      </c>
      <c r="E141" t="s">
        <v>19</v>
      </c>
      <c r="F141" t="s">
        <v>34</v>
      </c>
      <c r="G141" t="s">
        <v>31</v>
      </c>
      <c r="H141">
        <v>1</v>
      </c>
      <c r="I141">
        <v>1</v>
      </c>
    </row>
    <row r="142" spans="1:9" x14ac:dyDescent="0.2">
      <c r="A142" s="10">
        <v>45848</v>
      </c>
      <c r="B142" t="s">
        <v>46</v>
      </c>
      <c r="C142" t="s">
        <v>47</v>
      </c>
      <c r="D142" s="4">
        <v>179.81</v>
      </c>
      <c r="E142" t="s">
        <v>19</v>
      </c>
      <c r="F142" t="s">
        <v>34</v>
      </c>
      <c r="G142" t="s">
        <v>31</v>
      </c>
      <c r="H142">
        <v>1</v>
      </c>
      <c r="I142">
        <v>1</v>
      </c>
    </row>
    <row r="143" spans="1:9" x14ac:dyDescent="0.2">
      <c r="A143" s="2">
        <v>45848</v>
      </c>
      <c r="B143" t="s">
        <v>17</v>
      </c>
      <c r="C143" t="s">
        <v>18</v>
      </c>
      <c r="D143" s="4">
        <v>270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x14ac:dyDescent="0.2">
      <c r="A144" s="2">
        <v>45848</v>
      </c>
      <c r="B144" t="s">
        <v>27</v>
      </c>
      <c r="C144" t="s">
        <v>28</v>
      </c>
      <c r="D144" s="4">
        <v>55</v>
      </c>
      <c r="E144" t="s">
        <v>19</v>
      </c>
      <c r="F144" t="s">
        <v>21</v>
      </c>
      <c r="G144" t="s">
        <v>20</v>
      </c>
      <c r="H144">
        <v>12</v>
      </c>
      <c r="I144">
        <v>1</v>
      </c>
    </row>
    <row r="145" spans="1:9" x14ac:dyDescent="0.2">
      <c r="A145" s="2">
        <v>45848</v>
      </c>
      <c r="B145" t="s">
        <v>29</v>
      </c>
      <c r="C145" t="s">
        <v>30</v>
      </c>
      <c r="D145" s="4">
        <v>135</v>
      </c>
      <c r="E145" t="s">
        <v>19</v>
      </c>
      <c r="F145" t="s">
        <v>21</v>
      </c>
      <c r="G145" t="s">
        <v>20</v>
      </c>
      <c r="H145">
        <v>12</v>
      </c>
      <c r="I145">
        <v>1</v>
      </c>
    </row>
    <row r="146" spans="1:9" x14ac:dyDescent="0.2">
      <c r="A146" s="2">
        <v>45848</v>
      </c>
      <c r="B146" t="s">
        <v>104</v>
      </c>
      <c r="C146" t="s">
        <v>37</v>
      </c>
      <c r="D146" s="4">
        <v>568</v>
      </c>
      <c r="E146" t="s">
        <v>19</v>
      </c>
      <c r="F146" t="s">
        <v>34</v>
      </c>
      <c r="G146" t="s">
        <v>31</v>
      </c>
      <c r="H146">
        <v>1</v>
      </c>
      <c r="I146">
        <v>1</v>
      </c>
    </row>
    <row r="147" spans="1:9" x14ac:dyDescent="0.2">
      <c r="A147" s="2">
        <v>45848</v>
      </c>
      <c r="B147" t="s">
        <v>39</v>
      </c>
      <c r="C147" t="s">
        <v>36</v>
      </c>
      <c r="D147" s="4">
        <v>149.6</v>
      </c>
      <c r="E147" t="s">
        <v>19</v>
      </c>
      <c r="F147" t="s">
        <v>34</v>
      </c>
      <c r="G147" t="s">
        <v>20</v>
      </c>
      <c r="H147">
        <v>6</v>
      </c>
      <c r="I147">
        <v>2</v>
      </c>
    </row>
    <row r="148" spans="1:9" x14ac:dyDescent="0.2">
      <c r="A148" s="2">
        <v>45848</v>
      </c>
      <c r="B148" t="s">
        <v>82</v>
      </c>
      <c r="C148" t="s">
        <v>51</v>
      </c>
      <c r="D148" s="4">
        <v>250</v>
      </c>
      <c r="E148" t="s">
        <v>19</v>
      </c>
      <c r="F148" t="s">
        <v>21</v>
      </c>
      <c r="G148" t="s">
        <v>20</v>
      </c>
      <c r="H148">
        <v>1</v>
      </c>
      <c r="I148">
        <v>12</v>
      </c>
    </row>
    <row r="149" spans="1:9" x14ac:dyDescent="0.2">
      <c r="A149" s="2">
        <v>45848</v>
      </c>
      <c r="B149" t="s">
        <v>83</v>
      </c>
      <c r="C149" t="s">
        <v>84</v>
      </c>
      <c r="D149" s="4">
        <v>410</v>
      </c>
      <c r="E149" t="s">
        <v>19</v>
      </c>
      <c r="F149" t="s">
        <v>21</v>
      </c>
      <c r="G149" t="s">
        <v>20</v>
      </c>
      <c r="H149">
        <v>1</v>
      </c>
      <c r="I149">
        <v>12</v>
      </c>
    </row>
    <row r="150" spans="1:9" x14ac:dyDescent="0.2">
      <c r="A150" s="2">
        <v>45848</v>
      </c>
      <c r="B150" t="s">
        <v>24</v>
      </c>
      <c r="C150" t="s">
        <v>25</v>
      </c>
      <c r="D150" s="4">
        <v>6569.5</v>
      </c>
      <c r="E150" t="s">
        <v>26</v>
      </c>
      <c r="F150" t="s">
        <v>21</v>
      </c>
      <c r="G150" t="s">
        <v>20</v>
      </c>
      <c r="H150">
        <v>12</v>
      </c>
      <c r="I150">
        <v>1</v>
      </c>
    </row>
    <row r="151" spans="1:9" x14ac:dyDescent="0.2">
      <c r="A151" s="2">
        <v>45848</v>
      </c>
      <c r="B151" t="s">
        <v>101</v>
      </c>
      <c r="C151" t="s">
        <v>33</v>
      </c>
      <c r="D151" s="4">
        <v>140.99</v>
      </c>
      <c r="E151" t="s">
        <v>19</v>
      </c>
      <c r="F151" t="s">
        <v>34</v>
      </c>
      <c r="G151" t="s">
        <v>31</v>
      </c>
      <c r="H151">
        <v>1</v>
      </c>
      <c r="I151">
        <v>1</v>
      </c>
    </row>
    <row r="152" spans="1:9" x14ac:dyDescent="0.2">
      <c r="A152" s="2">
        <v>45848</v>
      </c>
      <c r="B152" t="s">
        <v>102</v>
      </c>
      <c r="C152" t="s">
        <v>93</v>
      </c>
      <c r="D152" s="4">
        <v>54.89</v>
      </c>
      <c r="E152" t="s">
        <v>19</v>
      </c>
      <c r="F152" t="s">
        <v>34</v>
      </c>
      <c r="G152" t="s">
        <v>31</v>
      </c>
      <c r="H152">
        <v>1</v>
      </c>
      <c r="I152">
        <v>1</v>
      </c>
    </row>
    <row r="153" spans="1:9" x14ac:dyDescent="0.2">
      <c r="A153" s="2">
        <v>45848</v>
      </c>
      <c r="B153" t="s">
        <v>103</v>
      </c>
      <c r="C153" t="s">
        <v>53</v>
      </c>
      <c r="D153" s="4">
        <v>22</v>
      </c>
      <c r="E153" t="s">
        <v>19</v>
      </c>
      <c r="F153" t="s">
        <v>34</v>
      </c>
      <c r="G153" t="s">
        <v>31</v>
      </c>
      <c r="H153">
        <v>1</v>
      </c>
      <c r="I153">
        <v>1</v>
      </c>
    </row>
    <row r="154" spans="1:9" x14ac:dyDescent="0.2">
      <c r="A154" s="2">
        <v>45853</v>
      </c>
      <c r="B154" t="s">
        <v>86</v>
      </c>
      <c r="C154" t="s">
        <v>43</v>
      </c>
      <c r="D154" s="4">
        <v>1247.24</v>
      </c>
      <c r="E154" t="s">
        <v>19</v>
      </c>
      <c r="F154" t="s">
        <v>34</v>
      </c>
      <c r="G154" t="s">
        <v>20</v>
      </c>
      <c r="H154">
        <v>1</v>
      </c>
      <c r="I154">
        <v>1</v>
      </c>
    </row>
    <row r="155" spans="1:9" x14ac:dyDescent="0.2">
      <c r="A155" s="2">
        <v>45854</v>
      </c>
      <c r="B155" t="s">
        <v>87</v>
      </c>
      <c r="C155" t="s">
        <v>88</v>
      </c>
      <c r="D155" s="4">
        <v>500</v>
      </c>
      <c r="E155" t="s">
        <v>26</v>
      </c>
      <c r="F155" t="s">
        <v>34</v>
      </c>
      <c r="G155" t="s">
        <v>31</v>
      </c>
      <c r="H155">
        <v>1</v>
      </c>
      <c r="I155">
        <v>1</v>
      </c>
    </row>
    <row r="156" spans="1:9" x14ac:dyDescent="0.2">
      <c r="A156" s="2">
        <v>45856</v>
      </c>
      <c r="B156" t="s">
        <v>22</v>
      </c>
      <c r="C156" t="s">
        <v>23</v>
      </c>
      <c r="D156" s="4">
        <v>1800</v>
      </c>
      <c r="E156" t="s">
        <v>19</v>
      </c>
      <c r="F156" t="s">
        <v>21</v>
      </c>
      <c r="G156" t="s">
        <v>20</v>
      </c>
      <c r="H156">
        <v>12</v>
      </c>
      <c r="I156">
        <v>1</v>
      </c>
    </row>
    <row r="157" spans="1:9" x14ac:dyDescent="0.2">
      <c r="A157" s="2">
        <v>45858</v>
      </c>
      <c r="B157" t="s">
        <v>85</v>
      </c>
      <c r="C157" t="s">
        <v>36</v>
      </c>
      <c r="D157" s="4">
        <v>916.02</v>
      </c>
      <c r="E157" t="s">
        <v>19</v>
      </c>
      <c r="F157" t="s">
        <v>21</v>
      </c>
      <c r="G157" t="s">
        <v>20</v>
      </c>
      <c r="H157">
        <v>1</v>
      </c>
      <c r="I157">
        <v>6</v>
      </c>
    </row>
    <row r="158" spans="1:9" x14ac:dyDescent="0.2">
      <c r="A158" s="2">
        <v>45848</v>
      </c>
      <c r="B158" t="s">
        <v>105</v>
      </c>
      <c r="C158" t="s">
        <v>106</v>
      </c>
      <c r="D158" s="4">
        <v>220</v>
      </c>
      <c r="E158" t="s">
        <v>19</v>
      </c>
      <c r="F158" t="s">
        <v>34</v>
      </c>
      <c r="G158" t="s">
        <v>31</v>
      </c>
      <c r="H158">
        <v>1</v>
      </c>
      <c r="I158">
        <v>1</v>
      </c>
    </row>
    <row r="159" spans="1:9" x14ac:dyDescent="0.2">
      <c r="A159" s="2">
        <v>45848</v>
      </c>
      <c r="B159" t="s">
        <v>107</v>
      </c>
      <c r="C159" t="s">
        <v>33</v>
      </c>
      <c r="D159" s="4">
        <v>63</v>
      </c>
      <c r="E159" t="s">
        <v>19</v>
      </c>
      <c r="F159" t="s">
        <v>34</v>
      </c>
      <c r="G159" t="s">
        <v>31</v>
      </c>
      <c r="H159">
        <v>1</v>
      </c>
      <c r="I159">
        <v>1</v>
      </c>
    </row>
  </sheetData>
  <autoFilter ref="A1:I157" xr:uid="{00000000-0001-0000-0100-000000000000}">
    <filterColumn colId="0">
      <filters>
        <dateGroupItem year="2025" month="7" dateTimeGrouping="month"/>
      </filters>
    </filterColumn>
    <sortState xmlns:xlrd2="http://schemas.microsoft.com/office/spreadsheetml/2017/richdata2" ref="A43:I157">
      <sortCondition ref="A1:A157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20" sqref="C20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SUMPRODUCT((LANCAMENTOS!$A$2:$A$985&gt;=EOMONTH($A2,-1)+1)*(LANCAMENTOS!$A$2:$A$985&lt;=EOMONTH($A2,0))*(LANCAMENTOS!$E$2:$E$985="Income")*(LANCAMENTOS!$D$2:$D$985))</f>
        <v>6909.5</v>
      </c>
      <c r="C2" s="4">
        <f>SUMPRODUCT((LANCAMENTOS!$A$2:$A$985&gt;=EOMONTH($A2,-1)+1)*(LANCAMENTOS!$A$2:$A$985&lt;=EOMONTH($A2,0))*(LANCAMENTOS!$E$2:$E$985="Expense")*(LANCAMENTOS!$D$2:$D$985))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SUMPRODUCT((LANCAMENTOS!$A$2:$A$985&gt;=EOMONTH($A3,-1)+1)*(LANCAMENTOS!$A$2:$A$985&lt;=EOMONTH($A3,0))*(LANCAMENTOS!$E$2:$E$985="Income")*(LANCAMENTOS!$D$2:$D$985))</f>
        <v>7719.5</v>
      </c>
      <c r="C3" s="4">
        <f>SUMPRODUCT((LANCAMENTOS!$A$2:$A$985&gt;=EOMONTH($A3,-1)+1)*(LANCAMENTOS!$A$2:$A$985&lt;=EOMONTH($A3,0))*(LANCAMENTOS!$E$2:$E$985="Expense")*(LANCAMENTOS!$D$2:$D$985))</f>
        <v>7082.4699999999993</v>
      </c>
      <c r="D3" s="4">
        <f t="shared" si="0"/>
        <v>637.03000000000065</v>
      </c>
      <c r="E3" s="4">
        <f t="shared" ref="E3:E13" si="1">E2+D3</f>
        <v>782.31000000000222</v>
      </c>
    </row>
    <row r="4" spans="1:5" x14ac:dyDescent="0.2">
      <c r="A4" s="5">
        <f>EOMONTH(PARAMS!$B$2,2)</f>
        <v>45900</v>
      </c>
      <c r="B4" s="4">
        <f>SUMPRODUCT((LANCAMENTOS!$A$2:$A$985&gt;=EOMONTH($A4,-1)+1)*(LANCAMENTOS!$A$2:$A$985&lt;=EOMONTH($A4,0))*(LANCAMENTOS!$E$2:$E$985="Income")*(LANCAMENTOS!$D$2:$D$985))</f>
        <v>6569.5</v>
      </c>
      <c r="C4" s="4">
        <f>SUMPRODUCT((LANCAMENTOS!$A$2:$A$985&gt;=EOMONTH($A4,-1)+1)*(LANCAMENTOS!$A$2:$A$985&lt;=EOMONTH($A4,0))*(LANCAMENTOS!$E$2:$E$985="Expense")*(LANCAMENTOS!$D$2:$D$985))</f>
        <v>7213.62</v>
      </c>
      <c r="D4" s="4">
        <f t="shared" si="0"/>
        <v>-644.11999999999989</v>
      </c>
      <c r="E4" s="4">
        <f t="shared" si="1"/>
        <v>138.19000000000233</v>
      </c>
    </row>
    <row r="5" spans="1:5" x14ac:dyDescent="0.2">
      <c r="A5" s="5">
        <f>EOMONTH(PARAMS!$B$2,3)</f>
        <v>45930</v>
      </c>
      <c r="B5" s="4">
        <f>SUMPRODUCT((LANCAMENTOS!$A$2:$A$985&gt;=EOMONTH($A5,-1)+1)*(LANCAMENTOS!$A$2:$A$985&lt;=EOMONTH($A5,0))*(LANCAMENTOS!$E$2:$E$985="Income")*(LANCAMENTOS!$D$2:$D$985))</f>
        <v>6569.5</v>
      </c>
      <c r="C5" s="4">
        <f>SUMPRODUCT((LANCAMENTOS!$A$2:$A$985&gt;=EOMONTH($A5,-1)+1)*(LANCAMENTOS!$A$2:$A$985&lt;=EOMONTH($A5,0))*(LANCAMENTOS!$E$2:$E$985="Expense")*(LANCAMENTOS!$D$2:$D$985))</f>
        <v>3985.62</v>
      </c>
      <c r="D5" s="4">
        <f t="shared" si="0"/>
        <v>2583.88</v>
      </c>
      <c r="E5" s="4">
        <f t="shared" si="1"/>
        <v>2722.0700000000024</v>
      </c>
    </row>
    <row r="6" spans="1:5" x14ac:dyDescent="0.2">
      <c r="A6" s="5">
        <f>EOMONTH(PARAMS!$B$2,4)</f>
        <v>45961</v>
      </c>
      <c r="B6" s="4">
        <f>SUMPRODUCT((LANCAMENTOS!$A$2:$A$985&gt;=EOMONTH($A6,-1)+1)*(LANCAMENTOS!$A$2:$A$985&lt;=EOMONTH($A6,0))*(LANCAMENTOS!$E$2:$E$985="Income")*(LANCAMENTOS!$D$2:$D$985))</f>
        <v>6569.5</v>
      </c>
      <c r="C6" s="4">
        <f>SUMPRODUCT((LANCAMENTOS!$A$2:$A$985&gt;=EOMONTH($A6,-1)+1)*(LANCAMENTOS!$A$2:$A$985&lt;=EOMONTH($A6,0))*(LANCAMENTOS!$E$2:$E$985="Expense")*(LANCAMENTOS!$D$2:$D$985))</f>
        <v>3985.62</v>
      </c>
      <c r="D6" s="4">
        <f t="shared" si="0"/>
        <v>2583.88</v>
      </c>
      <c r="E6" s="4">
        <f t="shared" si="1"/>
        <v>5305.9500000000025</v>
      </c>
    </row>
    <row r="7" spans="1:5" x14ac:dyDescent="0.2">
      <c r="A7" s="5">
        <f>EOMONTH(PARAMS!$B$2,5)</f>
        <v>45991</v>
      </c>
      <c r="B7" s="4">
        <f>SUMPRODUCT((LANCAMENTOS!$A$2:$A$985&gt;=EOMONTH($A7,-1)+1)*(LANCAMENTOS!$A$2:$A$985&lt;=EOMONTH($A7,0))*(LANCAMENTOS!$E$2:$E$985="Income")*(LANCAMENTOS!$D$2:$D$985))</f>
        <v>6569.5</v>
      </c>
      <c r="C7" s="4">
        <f>SUMPRODUCT((LANCAMENTOS!$A$2:$A$985&gt;=EOMONTH($A7,-1)+1)*(LANCAMENTOS!$A$2:$A$985&lt;=EOMONTH($A7,0))*(LANCAMENTOS!$E$2:$E$985="Expense")*(LANCAMENTOS!$D$2:$D$985))</f>
        <v>3985.62</v>
      </c>
      <c r="D7" s="4">
        <f t="shared" si="0"/>
        <v>2583.88</v>
      </c>
      <c r="E7" s="4">
        <f t="shared" si="1"/>
        <v>7889.8300000000027</v>
      </c>
    </row>
    <row r="8" spans="1:5" x14ac:dyDescent="0.2">
      <c r="A8" s="5">
        <f>EOMONTH(PARAMS!$B$2,6)</f>
        <v>46022</v>
      </c>
      <c r="B8" s="4">
        <f>SUMPRODUCT((LANCAMENTOS!$A$2:$A$985&gt;=EOMONTH($A8,-1)+1)*(LANCAMENTOS!$A$2:$A$985&lt;=EOMONTH($A8,0))*(LANCAMENTOS!$E$2:$E$985="Income")*(LANCAMENTOS!$D$2:$D$985))</f>
        <v>6569.5</v>
      </c>
      <c r="C8" s="4">
        <f>SUMPRODUCT((LANCAMENTOS!$A$2:$A$985&gt;=EOMONTH($A8,-1)+1)*(LANCAMENTOS!$A$2:$A$985&lt;=EOMONTH($A8,0))*(LANCAMENTOS!$E$2:$E$985="Expense")*(LANCAMENTOS!$D$2:$D$985))</f>
        <v>3836.02</v>
      </c>
      <c r="D8" s="4">
        <f t="shared" si="0"/>
        <v>2733.48</v>
      </c>
      <c r="E8" s="4">
        <f t="shared" si="1"/>
        <v>10623.310000000003</v>
      </c>
    </row>
    <row r="9" spans="1:5" x14ac:dyDescent="0.2">
      <c r="A9" s="5">
        <f>EOMONTH(PARAMS!$B$2,7)</f>
        <v>46053</v>
      </c>
      <c r="B9" s="4">
        <f>SUMPRODUCT((LANCAMENTOS!$A$2:$A$985&gt;=EOMONTH($A9,-1)+1)*(LANCAMENTOS!$A$2:$A$985&lt;=EOMONTH($A9,0))*(LANCAMENTOS!$E$2:$E$985="Income")*(LANCAMENTOS!$D$2:$D$985))</f>
        <v>6569.5</v>
      </c>
      <c r="C9" s="4">
        <f>SUMPRODUCT((LANCAMENTOS!$A$2:$A$985&gt;=EOMONTH($A9,-1)+1)*(LANCAMENTOS!$A$2:$A$985&lt;=EOMONTH($A9,0))*(LANCAMENTOS!$E$2:$E$985="Expense")*(LANCAMENTOS!$D$2:$D$985))</f>
        <v>2920</v>
      </c>
      <c r="D9" s="4">
        <f t="shared" si="0"/>
        <v>3649.5</v>
      </c>
      <c r="E9" s="4">
        <f t="shared" si="1"/>
        <v>14272.810000000003</v>
      </c>
    </row>
    <row r="10" spans="1:5" x14ac:dyDescent="0.2">
      <c r="A10" s="5">
        <f>EOMONTH(PARAMS!$B$2,8)</f>
        <v>46081</v>
      </c>
      <c r="B10" s="4">
        <f>SUMPRODUCT((LANCAMENTOS!$A$2:$A$985&gt;=EOMONTH($A10,-1)+1)*(LANCAMENTOS!$A$2:$A$985&lt;=EOMONTH($A10,0))*(LANCAMENTOS!$E$2:$E$985="Income")*(LANCAMENTOS!$D$2:$D$985))</f>
        <v>6569.5</v>
      </c>
      <c r="C10" s="4">
        <f>SUMPRODUCT((LANCAMENTOS!$A$2:$A$985&gt;=EOMONTH($A10,-1)+1)*(LANCAMENTOS!$A$2:$A$985&lt;=EOMONTH($A10,0))*(LANCAMENTOS!$E$2:$E$985="Expense")*(LANCAMENTOS!$D$2:$D$985))</f>
        <v>2920</v>
      </c>
      <c r="D10" s="4">
        <f t="shared" si="0"/>
        <v>3649.5</v>
      </c>
      <c r="E10" s="4">
        <f t="shared" si="1"/>
        <v>17922.310000000005</v>
      </c>
    </row>
    <row r="11" spans="1:5" x14ac:dyDescent="0.2">
      <c r="A11" s="5">
        <f>EOMONTH(PARAMS!$B$2,9)</f>
        <v>46112</v>
      </c>
      <c r="B11" s="4">
        <f>SUMPRODUCT((LANCAMENTOS!$A$2:$A$985&gt;=EOMONTH($A11,-1)+1)*(LANCAMENTOS!$A$2:$A$985&lt;=EOMONTH($A11,0))*(LANCAMENTOS!$E$2:$E$985="Income")*(LANCAMENTOS!$D$2:$D$985))</f>
        <v>6569.5</v>
      </c>
      <c r="C11" s="4">
        <f>SUMPRODUCT((LANCAMENTOS!$A$2:$A$985&gt;=EOMONTH($A11,-1)+1)*(LANCAMENTOS!$A$2:$A$985&lt;=EOMONTH($A11,0))*(LANCAMENTOS!$E$2:$E$985="Expense")*(LANCAMENTOS!$D$2:$D$985))</f>
        <v>2920</v>
      </c>
      <c r="D11" s="4">
        <f t="shared" si="0"/>
        <v>3649.5</v>
      </c>
      <c r="E11" s="4">
        <f t="shared" si="1"/>
        <v>21571.810000000005</v>
      </c>
    </row>
    <row r="12" spans="1:5" x14ac:dyDescent="0.2">
      <c r="A12" s="5">
        <f>EOMONTH(PARAMS!$B$2,10)</f>
        <v>46142</v>
      </c>
      <c r="B12" s="4">
        <f>SUMPRODUCT((LANCAMENTOS!$A$2:$A$985&gt;=EOMONTH($A12,-1)+1)*(LANCAMENTOS!$A$2:$A$985&lt;=EOMONTH($A12,0))*(LANCAMENTOS!$E$2:$E$985="Income")*(LANCAMENTOS!$D$2:$D$985))</f>
        <v>6569.5</v>
      </c>
      <c r="C12" s="4">
        <f>SUMPRODUCT((LANCAMENTOS!$A$2:$A$985&gt;=EOMONTH($A12,-1)+1)*(LANCAMENTOS!$A$2:$A$985&lt;=EOMONTH($A12,0))*(LANCAMENTOS!$E$2:$E$985="Expense")*(LANCAMENTOS!$D$2:$D$985))</f>
        <v>2920</v>
      </c>
      <c r="D12" s="4">
        <f t="shared" si="0"/>
        <v>3649.5</v>
      </c>
      <c r="E12" s="4">
        <f t="shared" si="1"/>
        <v>25221.310000000005</v>
      </c>
    </row>
    <row r="13" spans="1:5" x14ac:dyDescent="0.2">
      <c r="A13" s="5">
        <f>EOMONTH(PARAMS!$B$2,11)</f>
        <v>46173</v>
      </c>
      <c r="B13" s="4">
        <f>SUMPRODUCT((LANCAMENTOS!$A$2:$A$985&gt;=EOMONTH($A13,-1)+1)*(LANCAMENTOS!$A$2:$A$985&lt;=EOMONTH($A13,0))*(LANCAMENTOS!$E$2:$E$985="Income")*(LANCAMENTOS!$D$2:$D$985))</f>
        <v>6569.5</v>
      </c>
      <c r="C13" s="4">
        <f>SUMPRODUCT((LANCAMENTOS!$A$2:$A$985&gt;=EOMONTH($A13,-1)+1)*(LANCAMENTOS!$A$2:$A$985&lt;=EOMONTH($A13,0))*(LANCAMENTOS!$E$2:$E$985="Expense")*(LANCAMENTOS!$D$2:$D$985))</f>
        <v>2920</v>
      </c>
      <c r="D13" s="4">
        <f t="shared" si="0"/>
        <v>3649.5</v>
      </c>
      <c r="E13" s="4">
        <f t="shared" si="1"/>
        <v>28870.810000000005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2025-07-09T14:17:40Z</dcterms:modified>
</cp:coreProperties>
</file>